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Offline\CHan01\Downloads\"/>
    </mc:Choice>
  </mc:AlternateContent>
  <xr:revisionPtr revIDLastSave="0" documentId="8_{D9ADB1DE-AF41-4976-8AFC-3CACA45827BB}" xr6:coauthVersionLast="47" xr6:coauthVersionMax="47" xr10:uidLastSave="{00000000-0000-0000-0000-000000000000}"/>
  <bookViews>
    <workbookView xWindow="-110" yWindow="-110" windowWidth="19420" windowHeight="10420" xr2:uid="{00000000-000D-0000-FFFF-FFFF00000000}"/>
  </bookViews>
  <sheets>
    <sheet name="TEMPLATE" sheetId="3" r:id="rId1"/>
    <sheet name="Guidance" sheetId="6" r:id="rId2"/>
    <sheet name="Sheet2" sheetId="5" r:id="rId3"/>
  </sheets>
  <definedNames>
    <definedName name="_xlnm._FilterDatabase" localSheetId="0" hidden="1">TEMPLATE!$H$3:$H$12</definedName>
    <definedName name="Percentage">#REF!</definedName>
    <definedName name="Tapering">Sheet2!$1:$1048576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0" i="3" l="1"/>
  <c r="B11" i="3"/>
  <c r="B10" i="3"/>
  <c r="B9" i="3"/>
  <c r="B8" i="3"/>
  <c r="A8" i="3"/>
  <c r="A4" i="3"/>
  <c r="A11" i="3"/>
  <c r="A10" i="3"/>
  <c r="A9" i="3"/>
  <c r="A7" i="3"/>
  <c r="A6" i="3"/>
  <c r="A5" i="3"/>
  <c r="H4" i="3"/>
  <c r="H11" i="3"/>
  <c r="H10" i="3"/>
  <c r="H9" i="3"/>
  <c r="H8" i="3"/>
  <c r="H7" i="3"/>
  <c r="H6" i="3"/>
  <c r="H5" i="3"/>
  <c r="J11" i="3"/>
  <c r="J8" i="3"/>
  <c r="J9" i="3"/>
  <c r="J7" i="3"/>
  <c r="J6" i="3"/>
  <c r="J5" i="3"/>
  <c r="J4" i="3"/>
  <c r="D12" i="3"/>
  <c r="F8" i="3" l="1"/>
  <c r="L8" i="3" s="1"/>
  <c r="N8" i="3" s="1"/>
  <c r="F10" i="3"/>
  <c r="L10" i="3" s="1"/>
  <c r="N10" i="3" s="1"/>
  <c r="F9" i="3"/>
  <c r="L9" i="3" s="1"/>
  <c r="N9" i="3" s="1"/>
  <c r="F4" i="3"/>
  <c r="L4" i="3" s="1"/>
  <c r="F5" i="3"/>
  <c r="L5" i="3" s="1"/>
  <c r="N5" i="3" s="1"/>
  <c r="F11" i="3"/>
  <c r="L11" i="3" s="1"/>
  <c r="N11" i="3" s="1"/>
  <c r="F7" i="3"/>
  <c r="L7" i="3" s="1"/>
  <c r="N7" i="3" s="1"/>
  <c r="F6" i="3"/>
  <c r="L6" i="3" s="1"/>
  <c r="N6" i="3" s="1"/>
  <c r="F12" i="3" l="1"/>
  <c r="L12" i="3"/>
  <c r="N4" i="3"/>
  <c r="N12" i="3" s="1"/>
</calcChain>
</file>

<file path=xl/sharedStrings.xml><?xml version="1.0" encoding="utf-8"?>
<sst xmlns="http://schemas.openxmlformats.org/spreadsheetml/2006/main" count="117" uniqueCount="46">
  <si>
    <t>Academic Salary Template</t>
  </si>
  <si>
    <t xml:space="preserve">Number of Years </t>
  </si>
  <si>
    <t>Only edit cells D4-D11 (Below)</t>
  </si>
  <si>
    <t>Only edit cell H3 for Part time FTE</t>
  </si>
  <si>
    <t>Salary FTE (Plus Increment/Rise)</t>
  </si>
  <si>
    <t>Total Salary Requested</t>
  </si>
  <si>
    <t>1.0 FTE</t>
  </si>
  <si>
    <t>Salary Tapering</t>
  </si>
  <si>
    <t>UKRI Contribution</t>
  </si>
  <si>
    <t>Host Funds Required</t>
  </si>
  <si>
    <t xml:space="preserve">Salary + Allowances + NI </t>
  </si>
  <si>
    <t>Salary (e.g. New + Allowances + NI New Salary + Estimated Pay Increase (e.g.3%)</t>
  </si>
  <si>
    <t xml:space="preserve">Salary (e.g. New + Allowances + NI New Salary + Estimated Pay Increase (e.g.3%) </t>
  </si>
  <si>
    <t>Totals</t>
  </si>
  <si>
    <t>Guidance</t>
  </si>
  <si>
    <t>1 (Cell H3)</t>
  </si>
  <si>
    <r>
      <t xml:space="preserve">Select the FTE equivalent from the drop down box provided in cell H3 which is highlighted </t>
    </r>
    <r>
      <rPr>
        <b/>
        <sz val="11"/>
        <color rgb="FFFF0000"/>
        <rFont val="Arial"/>
        <family val="2"/>
      </rPr>
      <t>RED</t>
    </r>
    <r>
      <rPr>
        <b/>
        <sz val="11"/>
        <color theme="1"/>
        <rFont val="Arial"/>
        <family val="2"/>
      </rPr>
      <t>, this will automatically calculate the Tapering in J column.</t>
    </r>
  </si>
  <si>
    <t>2 (Cell D4)</t>
  </si>
  <si>
    <t>Input all the applicants FTE Gross Salary costs for the year (including any allowances and National Insurance Contributions)</t>
  </si>
  <si>
    <t>3 (Cell D5)</t>
  </si>
  <si>
    <t>4 (Cell D6)</t>
  </si>
  <si>
    <t>5 (Cell D7)</t>
  </si>
  <si>
    <t>6 (Cell D8)Optional</t>
  </si>
  <si>
    <t>7 (Cell D9)Optional</t>
  </si>
  <si>
    <t>8 (Cell D10)Optional</t>
  </si>
  <si>
    <t>9 (Cell D11)Optional</t>
  </si>
  <si>
    <t>10 (Cell F12)</t>
  </si>
  <si>
    <t>This calculator indicates the salary contributions for each year of the fellowship, and should not be used to determine Fellowship duration.</t>
  </si>
  <si>
    <t xml:space="preserve">Please note that each cell within the table has a description of what all columns represents, this will appear under the cell when clicked on. </t>
  </si>
  <si>
    <t>*</t>
  </si>
  <si>
    <t>Year 1</t>
  </si>
  <si>
    <t>Year 2</t>
  </si>
  <si>
    <t>Year 3</t>
  </si>
  <si>
    <t>Year 4</t>
  </si>
  <si>
    <t>0.9 FTE</t>
  </si>
  <si>
    <t>Year 5</t>
  </si>
  <si>
    <t>0.8 FTE</t>
  </si>
  <si>
    <t>0.7 FTE</t>
  </si>
  <si>
    <t>Year 6</t>
  </si>
  <si>
    <t>0.6 FTE</t>
  </si>
  <si>
    <t>Year 7</t>
  </si>
  <si>
    <t>0.5 FTE</t>
  </si>
  <si>
    <t>Year 8</t>
  </si>
  <si>
    <t>Version 7 - February 2024</t>
  </si>
  <si>
    <t>The Total figure generated in F12 can be input into the Full Economic Cost (fEC) field of the 'Fellow' section of the Resource and Costs section of  the Funding Service*.
*Note - you must first add the fellow role within the Core Team section before you are able to input your salary costs</t>
  </si>
  <si>
    <t>“The salary requested for each member of staff should reflect the full anticipated cost during the lifetime of the award, including any anticipated promotions and salary increments to ensure that the costs requested are as accurate as possible. Indexation should not be included as this is calculated post-award. (Section 4, Guidance for Academic Hosted Applicants)”.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</si>
</sst>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rial"/>
      <family val="2"/>
    </font>
    <font>
      <b/>
      <sz val="11"/>
      <color theme="0"/>
      <name val="Arial"/>
      <family val="2"/>
    </font>
    <font>
      <b/>
      <sz val="11"/>
      <color theme="1"/>
      <name val="Arial"/>
      <family val="2"/>
    </font>
    <font>
      <b/>
      <sz val="20"/>
      <color theme="0"/>
      <name val="Arial"/>
      <family val="2"/>
    </font>
    <font>
      <b/>
      <sz val="14"/>
      <color theme="1"/>
      <name val="Arial"/>
      <family val="2"/>
    </font>
    <font>
      <b/>
      <u/>
      <sz val="16"/>
      <color theme="1"/>
      <name val="Arial"/>
      <family val="2"/>
    </font>
    <font>
      <b/>
      <sz val="11"/>
      <name val="Arial"/>
      <family val="2"/>
    </font>
    <font>
      <b/>
      <sz val="11"/>
      <color rgb="FFFF0000"/>
      <name val="Arial"/>
      <family val="2"/>
    </font>
    <font>
      <b/>
      <sz val="22"/>
      <color theme="1"/>
      <name val="Arial"/>
      <family val="2"/>
    </font>
    <font>
      <b/>
      <sz val="26"/>
      <color theme="1"/>
      <name val="Arial"/>
      <family val="2"/>
    </font>
  </fonts>
  <fills count="22">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499984740745262"/>
        <bgColor indexed="64"/>
      </patternFill>
    </fill>
    <fill>
      <patternFill patternType="solid">
        <fgColor rgb="FFCCCCFF"/>
        <bgColor indexed="64"/>
      </patternFill>
    </fill>
    <fill>
      <patternFill patternType="solid">
        <fgColor rgb="FFCC66FF"/>
        <bgColor indexed="64"/>
      </patternFill>
    </fill>
    <fill>
      <patternFill patternType="solid">
        <fgColor rgb="FFFFD961"/>
        <bgColor indexed="64"/>
      </patternFill>
    </fill>
    <fill>
      <patternFill patternType="solid">
        <fgColor rgb="FF84B4E0"/>
        <bgColor indexed="64"/>
      </patternFill>
    </fill>
    <fill>
      <patternFill patternType="solid">
        <fgColor rgb="FFEDDBE7"/>
        <bgColor indexed="64"/>
      </patternFill>
    </fill>
    <fill>
      <patternFill patternType="solid">
        <fgColor rgb="FFFA86D3"/>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6600"/>
        <bgColor indexed="64"/>
      </patternFill>
    </fill>
    <fill>
      <patternFill patternType="solid">
        <fgColor theme="7" tint="0.59999389629810485"/>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9">
    <xf numFmtId="0" fontId="0" fillId="0" borderId="0" xfId="0"/>
    <xf numFmtId="3" fontId="2" fillId="5" borderId="1" xfId="0" applyNumberFormat="1" applyFont="1" applyFill="1" applyBorder="1" applyAlignment="1">
      <alignment horizontal="center" vertical="center"/>
    </xf>
    <xf numFmtId="0" fontId="1" fillId="5" borderId="0" xfId="0" applyFont="1" applyFill="1"/>
    <xf numFmtId="0" fontId="2" fillId="5" borderId="0" xfId="0" applyFont="1" applyFill="1"/>
    <xf numFmtId="3" fontId="2" fillId="5" borderId="0" xfId="0" applyNumberFormat="1" applyFont="1" applyFill="1" applyAlignment="1">
      <alignment horizontal="center" vertical="center"/>
    </xf>
    <xf numFmtId="0" fontId="2" fillId="5" borderId="1" xfId="0" applyFont="1" applyFill="1" applyBorder="1" applyAlignment="1">
      <alignment wrapText="1"/>
    </xf>
    <xf numFmtId="0" fontId="2" fillId="8" borderId="2" xfId="0" applyFont="1" applyFill="1" applyBorder="1" applyAlignment="1">
      <alignment horizontal="center" vertical="center" wrapText="1"/>
    </xf>
    <xf numFmtId="0" fontId="0" fillId="8" borderId="0" xfId="0" applyFill="1"/>
    <xf numFmtId="0" fontId="2" fillId="8" borderId="0" xfId="0" applyFont="1" applyFill="1"/>
    <xf numFmtId="0" fontId="2" fillId="8" borderId="0" xfId="0" applyFont="1" applyFill="1" applyAlignment="1">
      <alignment horizontal="center" vertical="center"/>
    </xf>
    <xf numFmtId="0" fontId="1" fillId="11" borderId="6" xfId="0" applyFont="1" applyFill="1" applyBorder="1" applyAlignment="1">
      <alignment horizontal="center" vertical="center" wrapText="1"/>
    </xf>
    <xf numFmtId="0" fontId="2" fillId="5" borderId="0" xfId="0" applyFont="1" applyFill="1" applyAlignment="1">
      <alignment wrapText="1"/>
    </xf>
    <xf numFmtId="164" fontId="2" fillId="9" borderId="1" xfId="0" applyNumberFormat="1" applyFont="1" applyFill="1" applyBorder="1" applyAlignment="1">
      <alignment horizontal="center" vertical="center"/>
    </xf>
    <xf numFmtId="164" fontId="2" fillId="9" borderId="2" xfId="0" applyNumberFormat="1" applyFont="1" applyFill="1" applyBorder="1" applyAlignment="1">
      <alignment horizontal="center" vertical="center"/>
    </xf>
    <xf numFmtId="0" fontId="2" fillId="5" borderId="0" xfId="0" applyFont="1" applyFill="1" applyAlignment="1">
      <alignment horizontal="center" vertical="center"/>
    </xf>
    <xf numFmtId="3" fontId="2" fillId="5" borderId="2" xfId="0" applyNumberFormat="1" applyFont="1" applyFill="1" applyBorder="1" applyAlignment="1">
      <alignment horizontal="center" vertical="center"/>
    </xf>
    <xf numFmtId="0" fontId="2" fillId="5" borderId="4" xfId="0" applyFont="1" applyFill="1" applyBorder="1" applyAlignment="1">
      <alignment wrapText="1"/>
    </xf>
    <xf numFmtId="0" fontId="2" fillId="0" borderId="5" xfId="0" applyFont="1" applyBorder="1" applyAlignment="1">
      <alignment horizontal="center" vertical="center"/>
    </xf>
    <xf numFmtId="0" fontId="2" fillId="8" borderId="6" xfId="0" applyFont="1" applyFill="1" applyBorder="1" applyAlignment="1">
      <alignment horizontal="left" vertical="center"/>
    </xf>
    <xf numFmtId="0" fontId="2" fillId="8" borderId="7" xfId="0" applyFont="1" applyFill="1" applyBorder="1" applyAlignment="1">
      <alignment horizontal="center" vertical="center"/>
    </xf>
    <xf numFmtId="0" fontId="2" fillId="8" borderId="2" xfId="0" applyFont="1" applyFill="1" applyBorder="1" applyAlignment="1">
      <alignment horizontal="center" vertical="center"/>
    </xf>
    <xf numFmtId="3" fontId="2" fillId="2" borderId="1" xfId="0" applyNumberFormat="1" applyFont="1" applyFill="1" applyBorder="1" applyAlignment="1">
      <alignment horizontal="center" vertical="center"/>
    </xf>
    <xf numFmtId="3" fontId="2" fillId="7" borderId="1" xfId="0" applyNumberFormat="1" applyFont="1" applyFill="1" applyBorder="1" applyAlignment="1">
      <alignment horizontal="center" vertical="center"/>
    </xf>
    <xf numFmtId="3" fontId="3" fillId="5" borderId="2"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xf>
    <xf numFmtId="164" fontId="2" fillId="5" borderId="2" xfId="0" applyNumberFormat="1" applyFont="1" applyFill="1" applyBorder="1" applyAlignment="1">
      <alignment horizontal="center" vertical="center"/>
    </xf>
    <xf numFmtId="3" fontId="2" fillId="14" borderId="1" xfId="0" applyNumberFormat="1" applyFont="1" applyFill="1" applyBorder="1" applyAlignment="1">
      <alignment horizontal="center" vertical="center"/>
    </xf>
    <xf numFmtId="3" fontId="2" fillId="15" borderId="1" xfId="0" applyNumberFormat="1" applyFont="1" applyFill="1" applyBorder="1" applyAlignment="1">
      <alignment horizontal="center" vertical="center"/>
    </xf>
    <xf numFmtId="164" fontId="2" fillId="12" borderId="1" xfId="0" applyNumberFormat="1" applyFont="1" applyFill="1" applyBorder="1" applyAlignment="1">
      <alignment horizontal="center" vertical="center"/>
    </xf>
    <xf numFmtId="164" fontId="2" fillId="12" borderId="2" xfId="0" applyNumberFormat="1" applyFont="1" applyFill="1" applyBorder="1" applyAlignment="1">
      <alignment horizontal="center" vertical="center"/>
    </xf>
    <xf numFmtId="164" fontId="2" fillId="13" borderId="2" xfId="0" applyNumberFormat="1" applyFont="1" applyFill="1" applyBorder="1" applyAlignment="1">
      <alignment horizontal="center" vertical="center"/>
    </xf>
    <xf numFmtId="0" fontId="2" fillId="0" borderId="0" xfId="0" applyFont="1"/>
    <xf numFmtId="0" fontId="2" fillId="8" borderId="9" xfId="0" applyFont="1" applyFill="1" applyBorder="1"/>
    <xf numFmtId="3" fontId="2" fillId="16" borderId="1" xfId="0" applyNumberFormat="1" applyFont="1" applyFill="1" applyBorder="1" applyAlignment="1">
      <alignment horizontal="center" vertical="center"/>
    </xf>
    <xf numFmtId="3" fontId="2" fillId="17" borderId="1" xfId="0" applyNumberFormat="1" applyFont="1" applyFill="1" applyBorder="1" applyAlignment="1">
      <alignment horizontal="center" vertical="center"/>
    </xf>
    <xf numFmtId="9" fontId="0" fillId="0" borderId="0" xfId="0" applyNumberFormat="1"/>
    <xf numFmtId="0" fontId="2" fillId="10" borderId="6" xfId="0" applyFont="1" applyFill="1" applyBorder="1" applyAlignment="1">
      <alignment horizontal="left" vertical="top"/>
    </xf>
    <xf numFmtId="0" fontId="2" fillId="10" borderId="7" xfId="0" applyFont="1" applyFill="1" applyBorder="1" applyAlignment="1">
      <alignment horizontal="left" vertical="top"/>
    </xf>
    <xf numFmtId="0" fontId="2" fillId="10" borderId="8" xfId="0" applyFont="1" applyFill="1" applyBorder="1" applyAlignment="1">
      <alignment horizontal="left" vertical="top"/>
    </xf>
    <xf numFmtId="0" fontId="2" fillId="8" borderId="0" xfId="0" applyFont="1" applyFill="1" applyAlignment="1">
      <alignment horizontal="left" vertical="top"/>
    </xf>
    <xf numFmtId="0" fontId="2" fillId="10" borderId="6" xfId="0" applyFont="1" applyFill="1" applyBorder="1" applyAlignment="1">
      <alignment horizontal="center" vertical="center" wrapText="1"/>
    </xf>
    <xf numFmtId="0" fontId="5" fillId="10" borderId="1" xfId="0" applyFont="1" applyFill="1" applyBorder="1" applyAlignment="1">
      <alignment vertical="top"/>
    </xf>
    <xf numFmtId="0" fontId="0" fillId="8" borderId="7" xfId="0" applyFill="1" applyBorder="1"/>
    <xf numFmtId="0" fontId="0" fillId="8" borderId="2" xfId="0" applyFill="1" applyBorder="1"/>
    <xf numFmtId="0" fontId="2" fillId="10" borderId="1" xfId="0" applyFont="1" applyFill="1" applyBorder="1" applyAlignment="1">
      <alignment horizontal="center" vertical="center"/>
    </xf>
    <xf numFmtId="0" fontId="2" fillId="8" borderId="6" xfId="0" applyFont="1" applyFill="1" applyBorder="1" applyAlignment="1">
      <alignment vertical="center"/>
    </xf>
    <xf numFmtId="0" fontId="0" fillId="8" borderId="7" xfId="0" applyFill="1" applyBorder="1" applyAlignment="1">
      <alignment vertical="center"/>
    </xf>
    <xf numFmtId="0" fontId="6" fillId="8" borderId="6" xfId="0" applyFont="1" applyFill="1" applyBorder="1" applyAlignment="1">
      <alignment horizontal="left" vertical="center"/>
    </xf>
    <xf numFmtId="0" fontId="6" fillId="8" borderId="7" xfId="0" applyFont="1" applyFill="1" applyBorder="1" applyAlignment="1">
      <alignment horizontal="center" vertical="center"/>
    </xf>
    <xf numFmtId="0" fontId="6" fillId="8" borderId="2" xfId="0" applyFont="1" applyFill="1" applyBorder="1" applyAlignment="1">
      <alignment horizontal="center" vertical="center"/>
    </xf>
    <xf numFmtId="0" fontId="6" fillId="0" borderId="10" xfId="0" applyFont="1" applyBorder="1" applyAlignment="1">
      <alignment horizontal="center" vertical="center" wrapText="1"/>
    </xf>
    <xf numFmtId="0" fontId="2" fillId="8" borderId="3" xfId="0" applyFont="1" applyFill="1" applyBorder="1"/>
    <xf numFmtId="0" fontId="2" fillId="8" borderId="0" xfId="0" applyFont="1" applyFill="1" applyAlignment="1">
      <alignment vertical="center"/>
    </xf>
    <xf numFmtId="0" fontId="2" fillId="8" borderId="4" xfId="0" applyFont="1" applyFill="1" applyBorder="1" applyAlignment="1">
      <alignment vertical="center" wrapText="1"/>
    </xf>
    <xf numFmtId="0" fontId="2" fillId="18" borderId="0" xfId="0" applyFont="1" applyFill="1" applyAlignment="1">
      <alignment horizontal="center" vertical="center"/>
    </xf>
    <xf numFmtId="10" fontId="2" fillId="20" borderId="2" xfId="0" applyNumberFormat="1" applyFont="1" applyFill="1" applyBorder="1" applyAlignment="1">
      <alignment horizontal="center" vertical="center"/>
    </xf>
    <xf numFmtId="0" fontId="2" fillId="8" borderId="4" xfId="0" applyFont="1" applyFill="1" applyBorder="1" applyAlignment="1">
      <alignment vertical="center"/>
    </xf>
    <xf numFmtId="0" fontId="2" fillId="8" borderId="11" xfId="0" applyFont="1" applyFill="1" applyBorder="1" applyAlignment="1">
      <alignment vertical="center"/>
    </xf>
    <xf numFmtId="0" fontId="2" fillId="8" borderId="0" xfId="0" applyFont="1" applyFill="1" applyAlignment="1">
      <alignment vertical="center" wrapText="1"/>
    </xf>
    <xf numFmtId="0" fontId="2" fillId="8" borderId="12" xfId="0" applyFont="1" applyFill="1" applyBorder="1" applyAlignment="1">
      <alignment vertical="center"/>
    </xf>
    <xf numFmtId="0" fontId="2" fillId="8" borderId="4" xfId="0" applyFont="1" applyFill="1" applyBorder="1" applyAlignment="1">
      <alignment horizontal="center" vertical="center" wrapText="1"/>
    </xf>
    <xf numFmtId="0" fontId="0" fillId="5" borderId="0" xfId="0" applyFill="1" applyAlignment="1">
      <alignment horizontal="center" vertical="center"/>
    </xf>
    <xf numFmtId="0" fontId="0" fillId="5" borderId="1" xfId="0" applyFill="1" applyBorder="1" applyAlignment="1">
      <alignment horizontal="center" vertical="center"/>
    </xf>
    <xf numFmtId="0" fontId="2" fillId="18" borderId="1" xfId="0" applyFont="1" applyFill="1" applyBorder="1" applyAlignment="1">
      <alignment horizontal="center" vertical="center"/>
    </xf>
    <xf numFmtId="0" fontId="2" fillId="18" borderId="0" xfId="0" applyFont="1" applyFill="1"/>
    <xf numFmtId="0" fontId="2" fillId="0" borderId="13" xfId="0" applyFont="1" applyBorder="1" applyAlignment="1">
      <alignment horizontal="center" vertical="center"/>
    </xf>
    <xf numFmtId="0" fontId="4" fillId="18" borderId="1" xfId="0" applyFont="1" applyFill="1" applyBorder="1" applyAlignment="1">
      <alignment horizontal="center" vertical="center"/>
    </xf>
    <xf numFmtId="0" fontId="2" fillId="3" borderId="1" xfId="0" applyFont="1" applyFill="1" applyBorder="1"/>
    <xf numFmtId="0" fontId="2" fillId="0" borderId="14" xfId="0" applyFont="1" applyBorder="1" applyAlignment="1">
      <alignment horizontal="center" vertical="center"/>
    </xf>
    <xf numFmtId="0" fontId="8" fillId="10" borderId="6" xfId="0" applyFont="1" applyFill="1" applyBorder="1" applyAlignment="1">
      <alignment vertical="center"/>
    </xf>
    <xf numFmtId="0" fontId="0" fillId="10" borderId="2" xfId="0" applyFill="1" applyBorder="1"/>
    <xf numFmtId="2" fontId="0" fillId="0" borderId="0" xfId="0" applyNumberFormat="1"/>
    <xf numFmtId="3" fontId="2" fillId="6" borderId="1" xfId="0" applyNumberFormat="1" applyFont="1" applyFill="1" applyBorder="1" applyAlignment="1" applyProtection="1">
      <alignment horizontal="center" vertical="center"/>
      <protection locked="0"/>
    </xf>
    <xf numFmtId="0" fontId="2" fillId="19" borderId="1" xfId="0" applyFont="1" applyFill="1" applyBorder="1" applyAlignment="1" applyProtection="1">
      <alignment horizontal="center" vertical="center"/>
      <protection locked="0"/>
    </xf>
    <xf numFmtId="3" fontId="3" fillId="4" borderId="1" xfId="0" applyNumberFormat="1" applyFont="1" applyFill="1" applyBorder="1" applyAlignment="1">
      <alignment horizontal="center" vertical="center"/>
    </xf>
    <xf numFmtId="0" fontId="9" fillId="21" borderId="0" xfId="0" applyFont="1" applyFill="1" applyAlignment="1">
      <alignment horizontal="right"/>
    </xf>
    <xf numFmtId="0" fontId="2" fillId="21" borderId="0" xfId="0" applyFont="1" applyFill="1" applyAlignment="1">
      <alignment vertical="center"/>
    </xf>
    <xf numFmtId="0" fontId="2" fillId="21" borderId="0" xfId="0" applyFont="1" applyFill="1" applyAlignment="1">
      <alignment horizontal="center" vertical="center"/>
    </xf>
    <xf numFmtId="0" fontId="2" fillId="21" borderId="0" xfId="0" applyFont="1" applyFill="1"/>
    <xf numFmtId="0" fontId="2" fillId="8" borderId="4" xfId="0" applyFont="1" applyFill="1" applyBorder="1" applyAlignment="1">
      <alignment horizontal="center" vertical="center"/>
    </xf>
    <xf numFmtId="0" fontId="2" fillId="8" borderId="11" xfId="0" applyFont="1" applyFill="1" applyBorder="1" applyAlignment="1">
      <alignment horizontal="center" vertical="center"/>
    </xf>
    <xf numFmtId="1" fontId="2" fillId="8" borderId="0" xfId="0" applyNumberFormat="1" applyFont="1" applyFill="1" applyAlignment="1">
      <alignment vertical="center"/>
    </xf>
    <xf numFmtId="1" fontId="2" fillId="0" borderId="0" xfId="0" applyNumberFormat="1" applyFont="1"/>
    <xf numFmtId="0" fontId="6" fillId="8" borderId="6" xfId="0" applyFont="1" applyFill="1" applyBorder="1" applyAlignment="1">
      <alignment horizontal="left" vertical="center" wrapText="1"/>
    </xf>
    <xf numFmtId="0" fontId="6" fillId="8" borderId="7" xfId="0" applyFont="1" applyFill="1" applyBorder="1" applyAlignment="1">
      <alignment horizontal="left" vertical="center" wrapText="1"/>
    </xf>
    <xf numFmtId="0" fontId="6" fillId="8" borderId="2" xfId="0" applyFont="1" applyFill="1" applyBorder="1" applyAlignment="1">
      <alignment horizontal="left" vertical="center" wrapText="1"/>
    </xf>
    <xf numFmtId="0" fontId="1" fillId="11" borderId="6" xfId="0" applyFont="1" applyFill="1" applyBorder="1" applyAlignment="1">
      <alignment horizontal="left" vertical="center" wrapText="1"/>
    </xf>
    <xf numFmtId="0" fontId="1" fillId="11" borderId="7" xfId="0" applyFont="1" applyFill="1" applyBorder="1" applyAlignment="1">
      <alignment horizontal="left" vertical="center" wrapText="1"/>
    </xf>
    <xf numFmtId="0" fontId="1" fillId="11"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6600"/>
      <color rgb="FFFA86D3"/>
      <color rgb="FFEDDBE7"/>
      <color rgb="FFCC66FF"/>
      <color rgb="FFCCCCFF"/>
      <color rgb="FF84B4E0"/>
      <color rgb="FFFFD961"/>
      <color rgb="FFCC99FF"/>
      <color rgb="FFFBA3DE"/>
      <color rgb="FFFDD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69057</xdr:rowOff>
    </xdr:from>
    <xdr:to>
      <xdr:col>14</xdr:col>
      <xdr:colOff>23813</xdr:colOff>
      <xdr:row>17</xdr:row>
      <xdr:rowOff>57150</xdr:rowOff>
    </xdr:to>
    <xdr:sp macro="" textlink="">
      <xdr:nvSpPr>
        <xdr:cNvPr id="2" name="TextBox 1">
          <a:extLst>
            <a:ext uri="{FF2B5EF4-FFF2-40B4-BE49-F238E27FC236}">
              <a16:creationId xmlns:a16="http://schemas.microsoft.com/office/drawing/2014/main" id="{92D1CAC0-2C53-4CC9-9A09-6AA27D239875}"/>
            </a:ext>
          </a:extLst>
        </xdr:cNvPr>
        <xdr:cNvSpPr txBox="1"/>
      </xdr:nvSpPr>
      <xdr:spPr>
        <a:xfrm>
          <a:off x="0" y="6479382"/>
          <a:ext cx="16530638" cy="71199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0">
              <a:latin typeface="Arial" panose="020B0604020202020204" pitchFamily="34" charset="0"/>
              <a:cs typeface="Arial" panose="020B0604020202020204" pitchFamily="34" charset="0"/>
            </a:rPr>
            <a:t>Please note for Part Time applicants: if your FTE % is not present on this Template and you</a:t>
          </a:r>
          <a:r>
            <a:rPr lang="en-GB" sz="1400" b="0" baseline="0">
              <a:latin typeface="Arial" panose="020B0604020202020204" pitchFamily="34" charset="0"/>
              <a:cs typeface="Arial" panose="020B0604020202020204" pitchFamily="34" charset="0"/>
            </a:rPr>
            <a:t> would like to check the calculations that you have made</a:t>
          </a:r>
          <a:r>
            <a:rPr lang="en-GB" sz="1400" b="0">
              <a:latin typeface="Arial" panose="020B0604020202020204" pitchFamily="34" charset="0"/>
              <a:cs typeface="Arial" panose="020B0604020202020204" pitchFamily="34" charset="0"/>
            </a:rPr>
            <a:t>, please contact the Future Leaders Fellowships team on the email address provide</a:t>
          </a:r>
          <a:r>
            <a:rPr lang="en-GB" sz="1400" b="0" baseline="0">
              <a:latin typeface="Arial" panose="020B0604020202020204" pitchFamily="34" charset="0"/>
              <a:cs typeface="Arial" panose="020B0604020202020204" pitchFamily="34" charset="0"/>
            </a:rPr>
            <a:t> below:</a:t>
          </a:r>
          <a:r>
            <a:rPr lang="en-GB" sz="1400" b="0">
              <a:latin typeface="Arial" panose="020B0604020202020204" pitchFamily="34" charset="0"/>
              <a:cs typeface="Arial" panose="020B0604020202020204" pitchFamily="34" charset="0"/>
            </a:rPr>
            <a:t> </a:t>
          </a:r>
          <a:r>
            <a:rPr lang="en-GB" sz="1400" b="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Fellows@ukri.org</a:t>
          </a:r>
          <a:r>
            <a:rPr lang="en-GB" sz="1400" b="0">
              <a:latin typeface="Arial" panose="020B0604020202020204" pitchFamily="34" charset="0"/>
              <a:cs typeface="Arial" panose="020B0604020202020204" pitchFamily="34" charset="0"/>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N29"/>
  <sheetViews>
    <sheetView tabSelected="1" zoomScale="85" zoomScaleNormal="85" workbookViewId="0">
      <selection activeCell="H3" sqref="H3"/>
    </sheetView>
  </sheetViews>
  <sheetFormatPr defaultRowHeight="14" x14ac:dyDescent="0.3"/>
  <cols>
    <col min="1" max="1" width="13.08203125" customWidth="1"/>
    <col min="2" max="2" width="40.58203125" customWidth="1"/>
    <col min="3" max="3" width="1.75" customWidth="1"/>
    <col min="4" max="4" width="35.25" customWidth="1"/>
    <col min="5" max="5" width="1.25" customWidth="1"/>
    <col min="6" max="6" width="31.08203125" customWidth="1"/>
    <col min="7" max="7" width="1.08203125" customWidth="1"/>
    <col min="8" max="8" width="33.5" customWidth="1"/>
    <col min="9" max="9" width="1.08203125" customWidth="1"/>
    <col min="10" max="10" width="30.08203125" customWidth="1"/>
    <col min="11" max="11" width="1" customWidth="1"/>
    <col min="12" max="12" width="29.58203125" customWidth="1"/>
    <col min="13" max="13" width="1" customWidth="1"/>
    <col min="14" max="14" width="30" customWidth="1"/>
  </cols>
  <sheetData>
    <row r="1" spans="1:14" ht="45.75" customHeight="1" thickBot="1" x14ac:dyDescent="0.35">
      <c r="A1" s="69" t="s">
        <v>0</v>
      </c>
      <c r="B1" s="70"/>
    </row>
    <row r="2" spans="1:14" ht="32.25" customHeight="1" thickBot="1" x14ac:dyDescent="0.35">
      <c r="A2" s="2" t="s">
        <v>1</v>
      </c>
      <c r="B2" s="2"/>
      <c r="C2" s="2"/>
      <c r="D2" s="44" t="s">
        <v>2</v>
      </c>
      <c r="E2" s="61"/>
      <c r="F2" s="62"/>
      <c r="G2" s="61"/>
      <c r="H2" s="44" t="s">
        <v>3</v>
      </c>
      <c r="I2" s="61"/>
      <c r="J2" s="62"/>
      <c r="K2" s="61"/>
      <c r="L2" s="62"/>
      <c r="M2" s="61"/>
      <c r="N2" s="62"/>
    </row>
    <row r="3" spans="1:14" ht="31.5" customHeight="1" thickBot="1" x14ac:dyDescent="0.35">
      <c r="A3" s="67"/>
      <c r="B3" s="64"/>
      <c r="C3" s="3"/>
      <c r="D3" s="54" t="s">
        <v>4</v>
      </c>
      <c r="E3" s="14"/>
      <c r="F3" s="54" t="s">
        <v>5</v>
      </c>
      <c r="G3" s="14"/>
      <c r="H3" s="73" t="s">
        <v>6</v>
      </c>
      <c r="I3" s="14"/>
      <c r="J3" s="54" t="s">
        <v>7</v>
      </c>
      <c r="K3" s="14"/>
      <c r="L3" s="54" t="s">
        <v>8</v>
      </c>
      <c r="M3" s="14"/>
      <c r="N3" s="63" t="s">
        <v>9</v>
      </c>
    </row>
    <row r="4" spans="1:14" ht="60.75" customHeight="1" thickBot="1" x14ac:dyDescent="0.35">
      <c r="A4" s="68" t="str">
        <f>VLOOKUP($H$3,Sheet2!$A$1:$AA$6,20,FALSE)</f>
        <v>Year 1</v>
      </c>
      <c r="B4" s="6" t="s">
        <v>10</v>
      </c>
      <c r="C4" s="5"/>
      <c r="D4" s="72">
        <v>60000</v>
      </c>
      <c r="E4" s="1"/>
      <c r="F4" s="21">
        <f t="shared" ref="F4:F11" si="0">D4*H4*J4</f>
        <v>60000</v>
      </c>
      <c r="G4" s="1"/>
      <c r="H4" s="12">
        <f>VLOOKUP($H$3,Sheet2!$A$1:$AA$6,2,FALSE)</f>
        <v>1</v>
      </c>
      <c r="I4" s="1"/>
      <c r="J4" s="28">
        <f>VLOOKUP($H$3,Sheet2!$A$1:$R$6,11,FALSE)</f>
        <v>1</v>
      </c>
      <c r="K4" s="24"/>
      <c r="L4" s="22">
        <f t="shared" ref="L4:L11" si="1">F4*0.8</f>
        <v>48000</v>
      </c>
      <c r="M4" s="4"/>
      <c r="N4" s="33">
        <f>D4*H4-L4</f>
        <v>12000</v>
      </c>
    </row>
    <row r="5" spans="1:14" ht="63" customHeight="1" thickBot="1" x14ac:dyDescent="0.35">
      <c r="A5" s="17" t="str">
        <f>VLOOKUP($H$3,Sheet2!$A$1:$AA$6,21,FALSE)</f>
        <v>Year 2</v>
      </c>
      <c r="B5" s="53" t="s">
        <v>11</v>
      </c>
      <c r="C5" s="16"/>
      <c r="D5" s="72">
        <v>60000</v>
      </c>
      <c r="E5" s="15"/>
      <c r="F5" s="21">
        <f t="shared" si="0"/>
        <v>60000</v>
      </c>
      <c r="G5" s="15"/>
      <c r="H5" s="13">
        <f>VLOOKUP($H$3,Sheet2!$A$1:$R$6,3,FALSE)</f>
        <v>1</v>
      </c>
      <c r="I5" s="15"/>
      <c r="J5" s="29">
        <f>VLOOKUP($H$3,Sheet2!$A$1:$R$6,12,FALSE)</f>
        <v>1</v>
      </c>
      <c r="K5" s="25"/>
      <c r="L5" s="22">
        <f t="shared" si="1"/>
        <v>48000</v>
      </c>
      <c r="M5" s="4"/>
      <c r="N5" s="33">
        <f t="shared" ref="N5:N11" si="2">D5*H5-L5</f>
        <v>12000</v>
      </c>
    </row>
    <row r="6" spans="1:14" ht="61.5" customHeight="1" thickBot="1" x14ac:dyDescent="0.35">
      <c r="A6" s="17" t="str">
        <f>VLOOKUP($H$3,Sheet2!$A$1:$AA$6,22,FALSE)</f>
        <v>Year 3</v>
      </c>
      <c r="B6" s="53" t="s">
        <v>12</v>
      </c>
      <c r="C6" s="16"/>
      <c r="D6" s="72">
        <v>60000</v>
      </c>
      <c r="E6" s="15"/>
      <c r="F6" s="21">
        <f t="shared" si="0"/>
        <v>45000</v>
      </c>
      <c r="G6" s="15"/>
      <c r="H6" s="13">
        <f>VLOOKUP($H$3,Sheet2!$A$1:$R$6,4,FALSE)</f>
        <v>1</v>
      </c>
      <c r="I6" s="15"/>
      <c r="J6" s="29">
        <f>VLOOKUP($H$3,Sheet2!$A$1:$R$6,13,FALSE)</f>
        <v>0.75</v>
      </c>
      <c r="K6" s="25"/>
      <c r="L6" s="22">
        <f t="shared" si="1"/>
        <v>36000</v>
      </c>
      <c r="M6" s="4"/>
      <c r="N6" s="33">
        <f t="shared" si="2"/>
        <v>24000</v>
      </c>
    </row>
    <row r="7" spans="1:14" ht="60.75" customHeight="1" thickBot="1" x14ac:dyDescent="0.35">
      <c r="A7" s="17" t="str">
        <f>VLOOKUP($H$3,Sheet2!$A$1:$AA$6,23,FALSE)</f>
        <v>Year 4</v>
      </c>
      <c r="B7" s="53" t="s">
        <v>12</v>
      </c>
      <c r="C7" s="16"/>
      <c r="D7" s="72">
        <v>60000</v>
      </c>
      <c r="E7" s="15"/>
      <c r="F7" s="21">
        <f t="shared" si="0"/>
        <v>45000</v>
      </c>
      <c r="G7" s="15"/>
      <c r="H7" s="13">
        <f>VLOOKUP($H$3,Sheet2!$A$1:$R$6,5,FALSE)</f>
        <v>1</v>
      </c>
      <c r="I7" s="15"/>
      <c r="J7" s="29">
        <f>VLOOKUP($H$3,Sheet2!$A$1:$R$6,14,FALSE)</f>
        <v>0.75</v>
      </c>
      <c r="K7" s="25"/>
      <c r="L7" s="22">
        <f t="shared" si="1"/>
        <v>36000</v>
      </c>
      <c r="M7" s="4"/>
      <c r="N7" s="33">
        <f t="shared" si="2"/>
        <v>24000</v>
      </c>
    </row>
    <row r="8" spans="1:14" ht="62.25" customHeight="1" thickBot="1" x14ac:dyDescent="0.35">
      <c r="A8" s="17">
        <f>VLOOKUP($H$3,Sheet2!$A$1:$AA$6,24,FALSE)</f>
        <v>0</v>
      </c>
      <c r="B8" s="60">
        <f>VLOOKUP($H$3,Sheet2!$A$1:$AJ$6,33,FALSE)</f>
        <v>0</v>
      </c>
      <c r="C8" s="16"/>
      <c r="D8" s="72">
        <v>0</v>
      </c>
      <c r="E8" s="15"/>
      <c r="F8" s="21">
        <f>VLOOKUP($H$3,Sheet2!$A$1:$AM$6,37,FALSE)*D8*H8*J8</f>
        <v>0</v>
      </c>
      <c r="G8" s="15"/>
      <c r="H8" s="13">
        <f>VLOOKUP($H$3,Sheet2!$A$1:$R$6,6,FALSE)</f>
        <v>0</v>
      </c>
      <c r="I8" s="15"/>
      <c r="J8" s="29">
        <f>VLOOKUP($H$3,Sheet2!$A$1:$R$6,15,FALSE)</f>
        <v>0</v>
      </c>
      <c r="K8" s="25"/>
      <c r="L8" s="22">
        <f t="shared" si="1"/>
        <v>0</v>
      </c>
      <c r="M8" s="4"/>
      <c r="N8" s="33">
        <f>VLOOKUP($H$3,Sheet2!$A$1:$AP$6,40,FALSE)*D8*H8-L8</f>
        <v>0</v>
      </c>
    </row>
    <row r="9" spans="1:14" ht="67.5" customHeight="1" thickBot="1" x14ac:dyDescent="0.35">
      <c r="A9" s="17">
        <f>VLOOKUP($H$3,Sheet2!$A$1:$AA$6,25,FALSE)</f>
        <v>0</v>
      </c>
      <c r="B9" s="60">
        <f>VLOOKUP($H$3,Sheet2!$A$1:$AJ$6,34,FALSE)</f>
        <v>0</v>
      </c>
      <c r="C9" s="16"/>
      <c r="D9" s="72">
        <v>0</v>
      </c>
      <c r="E9" s="15"/>
      <c r="F9" s="21">
        <f>VLOOKUP($H$3,Sheet2!$A$1:$AM$6,38,FALSE)*D9*H9*J9</f>
        <v>0</v>
      </c>
      <c r="G9" s="15"/>
      <c r="H9" s="13">
        <f>VLOOKUP($H$3,Sheet2!$A$1:$R$6,7,FALSE)</f>
        <v>0</v>
      </c>
      <c r="I9" s="15"/>
      <c r="J9" s="29">
        <f>VLOOKUP($H$3,Sheet2!$A$1:$R$6,16,FALSE)</f>
        <v>0</v>
      </c>
      <c r="K9" s="25"/>
      <c r="L9" s="22">
        <f t="shared" si="1"/>
        <v>0</v>
      </c>
      <c r="M9" s="4"/>
      <c r="N9" s="33">
        <f>VLOOKUP($H$3,Sheet2!$A$1:$AP$6,41,FALSE)*D9*H9-L9</f>
        <v>0</v>
      </c>
    </row>
    <row r="10" spans="1:14" ht="69" customHeight="1" thickBot="1" x14ac:dyDescent="0.35">
      <c r="A10" s="17">
        <f>VLOOKUP($H$3,Sheet2!$A$1:$AA$6,26,FALSE)</f>
        <v>0</v>
      </c>
      <c r="B10" s="60">
        <f>VLOOKUP($H$3,Sheet2!$A$1:$AJ$6,35,FALSE)</f>
        <v>0</v>
      </c>
      <c r="C10" s="16"/>
      <c r="D10" s="72">
        <v>0</v>
      </c>
      <c r="E10" s="15"/>
      <c r="F10" s="21">
        <f>VLOOKUP($H$3,Sheet2!$A$1:$AM$6,39,FALSE)*D10*H10*J10</f>
        <v>0</v>
      </c>
      <c r="G10" s="15"/>
      <c r="H10" s="13">
        <f>VLOOKUP($H$3,Sheet2!$A$1:$R$6,8,FALSE)</f>
        <v>0</v>
      </c>
      <c r="I10" s="15"/>
      <c r="J10" s="29">
        <f>VLOOKUP($H$3,Sheet2!$A$1:$R$6,17,FALSE)</f>
        <v>0</v>
      </c>
      <c r="K10" s="25"/>
      <c r="L10" s="22">
        <f t="shared" si="1"/>
        <v>0</v>
      </c>
      <c r="M10" s="4"/>
      <c r="N10" s="33">
        <f>VLOOKUP($H$3,Sheet2!$A$1:$AP$6,42,FALSE)*D10*H10-L10</f>
        <v>0</v>
      </c>
    </row>
    <row r="11" spans="1:14" ht="63.75" customHeight="1" thickBot="1" x14ac:dyDescent="0.35">
      <c r="A11" s="65">
        <f>VLOOKUP($H$3,Sheet2!$A$1:$AA$6,27,FALSE)</f>
        <v>0</v>
      </c>
      <c r="B11" s="60">
        <f>VLOOKUP($H$3,Sheet2!$A$1:$AJ$6,36,FALSE)</f>
        <v>0</v>
      </c>
      <c r="C11" s="11"/>
      <c r="D11" s="72">
        <v>0</v>
      </c>
      <c r="E11" s="15"/>
      <c r="F11" s="21">
        <f t="shared" si="0"/>
        <v>0</v>
      </c>
      <c r="G11" s="15"/>
      <c r="H11" s="13">
        <f>VLOOKUP($H$3,Sheet2!$A$1:$R$6,9,FALSE)</f>
        <v>0</v>
      </c>
      <c r="I11" s="15"/>
      <c r="J11" s="29">
        <f>VLOOKUP($H$3,Sheet2!$A$1:$R$6,18,FALSE)</f>
        <v>0</v>
      </c>
      <c r="K11" s="25"/>
      <c r="L11" s="22">
        <f t="shared" si="1"/>
        <v>0</v>
      </c>
      <c r="M11" s="4"/>
      <c r="N11" s="33">
        <f t="shared" si="2"/>
        <v>0</v>
      </c>
    </row>
    <row r="12" spans="1:14" ht="38.25" customHeight="1" thickBot="1" x14ac:dyDescent="0.35">
      <c r="A12" s="67"/>
      <c r="B12" s="66" t="s">
        <v>13</v>
      </c>
      <c r="C12" s="3"/>
      <c r="D12" s="26">
        <f>SUM(D4:D11)</f>
        <v>240000</v>
      </c>
      <c r="E12" s="15"/>
      <c r="F12" s="74">
        <f>SUM(F4:F11)</f>
        <v>210000</v>
      </c>
      <c r="G12" s="23"/>
      <c r="H12" s="55"/>
      <c r="I12" s="23"/>
      <c r="J12" s="30"/>
      <c r="K12" s="25"/>
      <c r="L12" s="27">
        <f>SUM(L4:L11)</f>
        <v>168000</v>
      </c>
      <c r="M12" s="4"/>
      <c r="N12" s="34">
        <f>SUM(N4:N11)</f>
        <v>72000</v>
      </c>
    </row>
    <row r="15" spans="1:14" s="7" customFormat="1" ht="25.5" customHeight="1" x14ac:dyDescent="0.3"/>
    <row r="16" spans="1:14" s="7" customFormat="1" x14ac:dyDescent="0.3"/>
    <row r="17" s="7" customFormat="1" x14ac:dyDescent="0.3"/>
    <row r="18" s="9" customFormat="1" x14ac:dyDescent="0.3"/>
    <row r="19" s="8" customFormat="1" x14ac:dyDescent="0.3"/>
    <row r="20" s="8" customFormat="1" x14ac:dyDescent="0.3"/>
    <row r="21" s="8" customFormat="1" x14ac:dyDescent="0.3"/>
    <row r="22" s="8" customFormat="1" x14ac:dyDescent="0.3"/>
    <row r="23" s="8" customFormat="1" x14ac:dyDescent="0.3"/>
    <row r="24" s="8" customFormat="1" x14ac:dyDescent="0.3"/>
    <row r="25" s="8" customFormat="1" x14ac:dyDescent="0.3"/>
    <row r="26" s="8" customFormat="1" x14ac:dyDescent="0.3"/>
    <row r="27" s="8" customFormat="1" x14ac:dyDescent="0.3"/>
    <row r="28" s="8" customFormat="1" x14ac:dyDescent="0.3"/>
    <row r="29" s="8" customFormat="1" ht="52.5" customHeight="1" x14ac:dyDescent="0.3"/>
  </sheetData>
  <sheetProtection algorithmName="SHA-512" hashValue="aACwwf8HGr3e8PDfPO4Eym+FHcFD/NS+2n/rD1rrLaMUdooy5kgmLC2RhGgMG6LYDmBFH7+snWVyZWsB6mNfZg==" saltValue="nulmZGWlTPZrtJNs4b0YHQ==" spinCount="100000" sheet="1"/>
  <protectedRanges>
    <protectedRange algorithmName="SHA-512" hashValue="eJTERORmRMX8/sNiq9E1GzvQpv+9KQ9kY6wdchIFaR6NwRlrLrNPWWelZyTLmCJhZFrxzeojt1TqnTqBIuXvnQ==" saltValue="nhOSLShhW542LziVgdjQeg==" spinCount="100000" sqref="F33:N1048576 F2:N13" name="Range1"/>
  </protectedRanges>
  <dataValidations xWindow="1630" yWindow="666" count="6">
    <dataValidation allowBlank="1" showInputMessage="1" showErrorMessage="1" promptTitle="Total Salary Request" prompt="This Column will show you the Total Salary requested each year including Tapering." sqref="F4:F11" xr:uid="{00000000-0002-0000-0000-000000000000}"/>
    <dataValidation allowBlank="1" showInputMessage="1" showErrorMessage="1" promptTitle="Salary Tapering" prompt="This Column will explain the Tapering of your requested salary depending on the FTE selected." sqref="J4:J11" xr:uid="{00000000-0002-0000-0000-000001000000}"/>
    <dataValidation allowBlank="1" showInputMessage="1" showErrorMessage="1" promptTitle="UKRI Contributions" prompt="This Column will explain the yearly contribution of funds from UK Research and Innovation." sqref="L4:L11" xr:uid="{00000000-0002-0000-0000-000002000000}"/>
    <dataValidation allowBlank="1" showInputMessage="1" showErrorMessage="1" promptTitle="Host Funds Required" prompt="This column explain the yearly funds required by your Host Organisation." sqref="N4:N11" xr:uid="{00000000-0002-0000-0000-000003000000}"/>
    <dataValidation allowBlank="1" showInputMessage="1" showErrorMessage="1" promptTitle="Salary (Plus Increment/Rise)" prompt="Please input the Gross Salary costs for each Year (including any allowances and National Insurance Contributions)." sqref="D4:D11" xr:uid="{00000000-0002-0000-0000-000004000000}"/>
    <dataValidation allowBlank="1" showInputMessage="1" showErrorMessage="1" promptTitle="Hours Requested" prompt="Please indicate the FTE requested by using the drop down box provided, see Guidence below." sqref="H4:H11" xr:uid="{00000000-0002-0000-0000-000005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30" yWindow="666" count="1">
        <x14:dataValidation type="list" allowBlank="1" showInputMessage="1" showErrorMessage="1" xr:uid="{00000000-0002-0000-0000-000006000000}">
          <x14:formula1>
            <xm:f>Sheet2!$A$1:$A$6</xm:f>
          </x14:formula1>
          <xm:sqref>H3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5"/>
  <sheetViews>
    <sheetView workbookViewId="0">
      <selection activeCell="B14" sqref="B14:N14"/>
    </sheetView>
  </sheetViews>
  <sheetFormatPr defaultRowHeight="14" x14ac:dyDescent="0.3"/>
  <cols>
    <col min="1" max="1" width="15.58203125" customWidth="1"/>
    <col min="2" max="2" width="19.25" customWidth="1"/>
    <col min="3" max="3" width="16.33203125" customWidth="1"/>
    <col min="4" max="4" width="12.25" customWidth="1"/>
    <col min="5" max="5" width="14.33203125" customWidth="1"/>
    <col min="6" max="6" width="12" customWidth="1"/>
    <col min="7" max="7" width="11.83203125" customWidth="1"/>
    <col min="8" max="8" width="13.5" customWidth="1"/>
    <col min="9" max="9" width="13.58203125" customWidth="1"/>
    <col min="10" max="10" width="14.5" customWidth="1"/>
    <col min="11" max="11" width="12.58203125" customWidth="1"/>
    <col min="12" max="12" width="17.75" customWidth="1"/>
    <col min="13" max="13" width="17.25" customWidth="1"/>
    <col min="14" max="14" width="25.58203125" customWidth="1"/>
  </cols>
  <sheetData>
    <row r="1" spans="1:15" ht="14.5" thickBot="1" x14ac:dyDescent="0.35"/>
    <row r="2" spans="1:15" ht="20.5" thickBot="1" x14ac:dyDescent="0.35">
      <c r="A2" s="7"/>
      <c r="B2" s="41" t="s">
        <v>14</v>
      </c>
      <c r="C2" s="7"/>
      <c r="D2" s="7"/>
      <c r="E2" s="7"/>
      <c r="F2" s="7"/>
      <c r="G2" s="7"/>
      <c r="H2" s="7"/>
      <c r="I2" s="7"/>
      <c r="J2" s="7"/>
      <c r="K2" s="7"/>
      <c r="L2" s="7"/>
      <c r="M2" s="7"/>
      <c r="N2" s="8" t="s">
        <v>43</v>
      </c>
      <c r="O2" s="7"/>
    </row>
    <row r="3" spans="1:15" ht="14.5" thickBot="1" x14ac:dyDescent="0.35">
      <c r="A3" s="7"/>
      <c r="B3" s="7"/>
      <c r="C3" s="7"/>
      <c r="D3" s="7"/>
      <c r="E3" s="7"/>
      <c r="F3" s="7"/>
      <c r="G3" s="7"/>
      <c r="H3" s="7"/>
      <c r="I3" s="7"/>
      <c r="J3" s="7"/>
      <c r="K3" s="7"/>
      <c r="L3" s="7"/>
      <c r="M3" s="7"/>
      <c r="N3" s="7"/>
      <c r="O3" s="7"/>
    </row>
    <row r="4" spans="1:15" ht="32.25" customHeight="1" thickBot="1" x14ac:dyDescent="0.35">
      <c r="A4" s="44" t="s">
        <v>15</v>
      </c>
      <c r="B4" s="45" t="s">
        <v>16</v>
      </c>
      <c r="C4" s="46"/>
      <c r="D4" s="46"/>
      <c r="E4" s="46"/>
      <c r="F4" s="46"/>
      <c r="G4" s="46"/>
      <c r="H4" s="46"/>
      <c r="I4" s="46"/>
      <c r="J4" s="42"/>
      <c r="K4" s="42"/>
      <c r="L4" s="42"/>
      <c r="M4" s="42"/>
      <c r="N4" s="43"/>
      <c r="O4" s="7"/>
    </row>
    <row r="5" spans="1:15" ht="34.5" customHeight="1" thickBot="1" x14ac:dyDescent="0.35">
      <c r="A5" s="40" t="s">
        <v>17</v>
      </c>
      <c r="B5" s="18" t="s">
        <v>18</v>
      </c>
      <c r="C5" s="19"/>
      <c r="D5" s="19"/>
      <c r="E5" s="19"/>
      <c r="F5" s="19"/>
      <c r="G5" s="19"/>
      <c r="H5" s="19"/>
      <c r="I5" s="19"/>
      <c r="J5" s="19"/>
      <c r="K5" s="19"/>
      <c r="L5" s="19"/>
      <c r="M5" s="19"/>
      <c r="N5" s="20"/>
      <c r="O5" s="9"/>
    </row>
    <row r="6" spans="1:15" ht="38.25" customHeight="1" thickBot="1" x14ac:dyDescent="0.35">
      <c r="A6" s="40" t="s">
        <v>19</v>
      </c>
      <c r="B6" s="18" t="s">
        <v>18</v>
      </c>
      <c r="C6" s="19"/>
      <c r="D6" s="19"/>
      <c r="E6" s="19"/>
      <c r="F6" s="19"/>
      <c r="G6" s="19"/>
      <c r="H6" s="19"/>
      <c r="I6" s="19"/>
      <c r="J6" s="19"/>
      <c r="K6" s="19"/>
      <c r="L6" s="19"/>
      <c r="M6" s="19"/>
      <c r="N6" s="20"/>
      <c r="O6" s="8"/>
    </row>
    <row r="7" spans="1:15" ht="39" customHeight="1" thickBot="1" x14ac:dyDescent="0.35">
      <c r="A7" s="40" t="s">
        <v>20</v>
      </c>
      <c r="B7" s="18" t="s">
        <v>18</v>
      </c>
      <c r="C7" s="19"/>
      <c r="D7" s="19"/>
      <c r="E7" s="19"/>
      <c r="F7" s="19"/>
      <c r="G7" s="19"/>
      <c r="H7" s="19"/>
      <c r="I7" s="19"/>
      <c r="J7" s="19"/>
      <c r="K7" s="19"/>
      <c r="L7" s="19"/>
      <c r="M7" s="19"/>
      <c r="N7" s="20"/>
      <c r="O7" s="8"/>
    </row>
    <row r="8" spans="1:15" ht="37.5" customHeight="1" thickBot="1" x14ac:dyDescent="0.35">
      <c r="A8" s="40" t="s">
        <v>21</v>
      </c>
      <c r="B8" s="18" t="s">
        <v>18</v>
      </c>
      <c r="C8" s="19"/>
      <c r="D8" s="19"/>
      <c r="E8" s="19"/>
      <c r="F8" s="19"/>
      <c r="G8" s="19"/>
      <c r="H8" s="19"/>
      <c r="I8" s="19"/>
      <c r="J8" s="19"/>
      <c r="K8" s="19"/>
      <c r="L8" s="19"/>
      <c r="M8" s="19"/>
      <c r="N8" s="20"/>
      <c r="O8" s="8"/>
    </row>
    <row r="9" spans="1:15" ht="39.75" customHeight="1" thickBot="1" x14ac:dyDescent="0.35">
      <c r="A9" s="40" t="s">
        <v>22</v>
      </c>
      <c r="B9" s="18" t="s">
        <v>18</v>
      </c>
      <c r="C9" s="19"/>
      <c r="D9" s="19"/>
      <c r="E9" s="19"/>
      <c r="F9" s="19"/>
      <c r="G9" s="19"/>
      <c r="H9" s="19"/>
      <c r="I9" s="19"/>
      <c r="J9" s="19"/>
      <c r="K9" s="19"/>
      <c r="L9" s="19"/>
      <c r="M9" s="19"/>
      <c r="N9" s="20"/>
      <c r="O9" s="8"/>
    </row>
    <row r="10" spans="1:15" ht="40.5" customHeight="1" thickBot="1" x14ac:dyDescent="0.35">
      <c r="A10" s="40" t="s">
        <v>23</v>
      </c>
      <c r="B10" s="18" t="s">
        <v>18</v>
      </c>
      <c r="C10" s="19"/>
      <c r="D10" s="19"/>
      <c r="E10" s="19"/>
      <c r="F10" s="19"/>
      <c r="G10" s="19"/>
      <c r="H10" s="19"/>
      <c r="I10" s="19"/>
      <c r="J10" s="19"/>
      <c r="K10" s="19"/>
      <c r="L10" s="19"/>
      <c r="M10" s="19"/>
      <c r="N10" s="20"/>
      <c r="O10" s="8"/>
    </row>
    <row r="11" spans="1:15" ht="28.5" thickBot="1" x14ac:dyDescent="0.35">
      <c r="A11" s="40" t="s">
        <v>24</v>
      </c>
      <c r="B11" s="18" t="s">
        <v>18</v>
      </c>
      <c r="C11" s="19"/>
      <c r="D11" s="19"/>
      <c r="E11" s="19"/>
      <c r="F11" s="19"/>
      <c r="G11" s="19"/>
      <c r="H11" s="19"/>
      <c r="I11" s="19"/>
      <c r="J11" s="19"/>
      <c r="K11" s="19"/>
      <c r="L11" s="19"/>
      <c r="M11" s="19"/>
      <c r="N11" s="20"/>
      <c r="O11" s="8"/>
    </row>
    <row r="12" spans="1:15" ht="28.5" thickBot="1" x14ac:dyDescent="0.35">
      <c r="A12" s="40" t="s">
        <v>25</v>
      </c>
      <c r="B12" s="18" t="s">
        <v>18</v>
      </c>
      <c r="C12" s="19"/>
      <c r="D12" s="19"/>
      <c r="E12" s="19"/>
      <c r="F12" s="19"/>
      <c r="G12" s="19"/>
      <c r="H12" s="19"/>
      <c r="I12" s="19"/>
      <c r="J12" s="19"/>
      <c r="K12" s="19"/>
      <c r="L12" s="19"/>
      <c r="M12" s="19"/>
      <c r="N12" s="20"/>
      <c r="O12" s="8"/>
    </row>
    <row r="13" spans="1:15" ht="37.5" customHeight="1" thickBot="1" x14ac:dyDescent="0.35">
      <c r="A13" s="10" t="s">
        <v>26</v>
      </c>
      <c r="B13" s="86" t="s">
        <v>44</v>
      </c>
      <c r="C13" s="87"/>
      <c r="D13" s="87"/>
      <c r="E13" s="87"/>
      <c r="F13" s="87"/>
      <c r="G13" s="87"/>
      <c r="H13" s="87"/>
      <c r="I13" s="87"/>
      <c r="J13" s="87"/>
      <c r="K13" s="87"/>
      <c r="L13" s="87"/>
      <c r="M13" s="87"/>
      <c r="N13" s="88"/>
      <c r="O13" s="8"/>
    </row>
    <row r="14" spans="1:15" ht="50.15" customHeight="1" thickBot="1" x14ac:dyDescent="0.35">
      <c r="A14" s="50"/>
      <c r="B14" s="83" t="s">
        <v>27</v>
      </c>
      <c r="C14" s="84"/>
      <c r="D14" s="84"/>
      <c r="E14" s="84"/>
      <c r="F14" s="84"/>
      <c r="G14" s="84"/>
      <c r="H14" s="84"/>
      <c r="I14" s="84"/>
      <c r="J14" s="84"/>
      <c r="K14" s="84"/>
      <c r="L14" s="84"/>
      <c r="M14" s="84"/>
      <c r="N14" s="85"/>
      <c r="O14" s="8"/>
    </row>
    <row r="15" spans="1:15" ht="31.5" customHeight="1" thickBot="1" x14ac:dyDescent="0.35">
      <c r="A15" s="50"/>
      <c r="B15" s="47" t="s">
        <v>28</v>
      </c>
      <c r="C15" s="48"/>
      <c r="D15" s="48"/>
      <c r="E15" s="48"/>
      <c r="F15" s="48"/>
      <c r="G15" s="48"/>
      <c r="H15" s="48"/>
      <c r="I15" s="48"/>
      <c r="J15" s="48"/>
      <c r="K15" s="48"/>
      <c r="L15" s="48"/>
      <c r="M15" s="48"/>
      <c r="N15" s="49"/>
      <c r="O15" s="8"/>
    </row>
    <row r="16" spans="1:15" ht="0.75" customHeight="1" thickBot="1" x14ac:dyDescent="0.35">
      <c r="A16" s="51"/>
      <c r="B16" s="8"/>
      <c r="C16" s="8"/>
      <c r="D16" s="8"/>
      <c r="E16" s="8"/>
      <c r="F16" s="8"/>
      <c r="G16" s="8"/>
      <c r="H16" s="8"/>
      <c r="I16" s="8"/>
      <c r="J16" s="8"/>
      <c r="K16" s="8"/>
      <c r="L16" s="8"/>
      <c r="M16" s="8"/>
      <c r="N16" s="32"/>
      <c r="O16" s="31"/>
    </row>
    <row r="17" spans="1:29" ht="57" customHeight="1" thickBot="1" x14ac:dyDescent="0.35">
      <c r="A17" s="36"/>
      <c r="B17" s="37"/>
      <c r="C17" s="37"/>
      <c r="D17" s="37"/>
      <c r="E17" s="37"/>
      <c r="F17" s="37"/>
      <c r="G17" s="37"/>
      <c r="H17" s="37"/>
      <c r="I17" s="37"/>
      <c r="J17" s="37"/>
      <c r="K17" s="37"/>
      <c r="L17" s="37"/>
      <c r="M17" s="37"/>
      <c r="N17" s="38"/>
      <c r="O17" s="39"/>
    </row>
    <row r="18" spans="1:29" x14ac:dyDescent="0.3">
      <c r="A18" s="8"/>
      <c r="B18" s="8"/>
      <c r="C18" s="8"/>
      <c r="D18" s="8"/>
      <c r="E18" s="8"/>
      <c r="F18" s="8"/>
      <c r="G18" s="8"/>
      <c r="H18" s="8"/>
      <c r="I18" s="8"/>
      <c r="J18" s="8"/>
      <c r="K18" s="8"/>
      <c r="L18" s="8"/>
      <c r="M18" s="8"/>
      <c r="N18" s="8"/>
    </row>
    <row r="19" spans="1:29" ht="32.5" x14ac:dyDescent="0.65">
      <c r="A19" s="75" t="s">
        <v>29</v>
      </c>
      <c r="B19" s="76" t="s">
        <v>45</v>
      </c>
      <c r="C19" s="78"/>
      <c r="D19" s="78"/>
      <c r="E19" s="78"/>
      <c r="F19" s="78"/>
      <c r="G19" s="78"/>
      <c r="H19" s="78"/>
      <c r="I19" s="78"/>
      <c r="J19" s="78"/>
      <c r="K19" s="78"/>
      <c r="L19" s="78"/>
      <c r="M19" s="78"/>
      <c r="N19" s="78"/>
      <c r="O19" s="78"/>
      <c r="P19" s="78"/>
      <c r="Q19" s="78"/>
      <c r="R19" s="78"/>
      <c r="S19" s="78"/>
      <c r="T19" s="78"/>
      <c r="U19" s="78"/>
      <c r="V19" s="78"/>
      <c r="W19" s="78"/>
      <c r="X19" s="78"/>
      <c r="Y19" s="78"/>
      <c r="Z19" s="77"/>
      <c r="AA19" s="77"/>
      <c r="AB19" s="77"/>
      <c r="AC19" s="9"/>
    </row>
    <row r="20" spans="1:29" x14ac:dyDescent="0.3">
      <c r="A20" s="7"/>
      <c r="B20" s="7"/>
      <c r="C20" s="7"/>
      <c r="D20" s="7"/>
      <c r="E20" s="7"/>
      <c r="F20" s="7"/>
      <c r="G20" s="7"/>
      <c r="H20" s="7"/>
      <c r="I20" s="7"/>
      <c r="J20" s="7"/>
      <c r="K20" s="7"/>
      <c r="L20" s="7"/>
      <c r="M20" s="7"/>
      <c r="N20" s="7"/>
      <c r="O20" s="7"/>
      <c r="P20" s="7"/>
      <c r="Q20" s="7"/>
      <c r="R20" s="7"/>
      <c r="S20" s="7"/>
      <c r="T20" s="7"/>
      <c r="U20" s="7"/>
      <c r="V20" s="7"/>
      <c r="W20" s="7"/>
      <c r="X20" s="7"/>
      <c r="Y20" s="7"/>
      <c r="Z20" s="8"/>
      <c r="AA20" s="8"/>
      <c r="AB20" s="8"/>
      <c r="AC20" s="8"/>
    </row>
    <row r="21" spans="1:29" x14ac:dyDescent="0.3">
      <c r="A21" s="8"/>
      <c r="B21" s="7"/>
      <c r="C21" s="7"/>
      <c r="D21" s="7"/>
      <c r="E21" s="7"/>
      <c r="F21" s="7"/>
      <c r="G21" s="7"/>
      <c r="H21" s="7"/>
      <c r="I21" s="7"/>
      <c r="J21" s="7"/>
      <c r="K21" s="7"/>
      <c r="L21" s="7"/>
      <c r="M21" s="7"/>
      <c r="N21" s="7"/>
      <c r="O21" s="7"/>
      <c r="P21" s="7"/>
      <c r="Q21" s="7"/>
      <c r="R21" s="7"/>
      <c r="S21" s="7"/>
      <c r="T21" s="7"/>
      <c r="U21" s="7"/>
      <c r="V21" s="7"/>
      <c r="W21" s="7"/>
      <c r="X21" s="7"/>
      <c r="Y21" s="7"/>
      <c r="Z21" s="8"/>
      <c r="AA21" s="8"/>
      <c r="AB21" s="8"/>
      <c r="AC21" s="8"/>
    </row>
    <row r="22" spans="1:29" x14ac:dyDescent="0.3">
      <c r="A22" s="7"/>
      <c r="B22" s="7"/>
      <c r="C22" s="7"/>
      <c r="D22" s="7"/>
      <c r="E22" s="7"/>
      <c r="F22" s="7"/>
      <c r="G22" s="7"/>
      <c r="H22" s="7"/>
      <c r="I22" s="7"/>
      <c r="J22" s="7"/>
      <c r="K22" s="7"/>
      <c r="L22" s="7"/>
      <c r="M22" s="7"/>
      <c r="N22" s="7"/>
      <c r="O22" s="7"/>
      <c r="P22" s="7"/>
      <c r="Q22" s="7"/>
      <c r="R22" s="7"/>
      <c r="S22" s="7"/>
      <c r="T22" s="7"/>
      <c r="U22" s="7"/>
      <c r="V22" s="7"/>
      <c r="W22" s="7"/>
      <c r="X22" s="7"/>
      <c r="Y22" s="7"/>
      <c r="Z22" s="8"/>
      <c r="AA22" s="8"/>
      <c r="AB22" s="8"/>
      <c r="AC22" s="8"/>
    </row>
    <row r="23" spans="1:29" x14ac:dyDescent="0.3">
      <c r="A23" s="7"/>
      <c r="B23" s="7"/>
      <c r="C23" s="7"/>
      <c r="D23" s="7"/>
      <c r="E23" s="7"/>
      <c r="F23" s="7"/>
      <c r="G23" s="7"/>
      <c r="H23" s="7"/>
      <c r="I23" s="7"/>
      <c r="J23" s="7"/>
      <c r="K23" s="7"/>
      <c r="L23" s="7"/>
      <c r="M23" s="7"/>
      <c r="N23" s="7"/>
      <c r="O23" s="7"/>
      <c r="P23" s="7"/>
      <c r="Q23" s="7"/>
      <c r="R23" s="7"/>
      <c r="S23" s="7"/>
      <c r="T23" s="7"/>
      <c r="U23" s="7"/>
      <c r="V23" s="7"/>
      <c r="W23" s="7"/>
      <c r="X23" s="7"/>
      <c r="Y23" s="7"/>
      <c r="Z23" s="8"/>
      <c r="AA23" s="8"/>
      <c r="AB23" s="8"/>
      <c r="AC23" s="8"/>
    </row>
    <row r="24" spans="1:29" x14ac:dyDescent="0.3">
      <c r="A24" s="7"/>
      <c r="B24" s="7"/>
      <c r="C24" s="7"/>
      <c r="D24" s="7"/>
      <c r="E24" s="7"/>
      <c r="F24" s="7"/>
      <c r="G24" s="7"/>
      <c r="H24" s="7"/>
      <c r="I24" s="7"/>
      <c r="J24" s="7"/>
      <c r="K24" s="7"/>
      <c r="L24" s="7"/>
      <c r="M24" s="7"/>
      <c r="N24" s="7"/>
      <c r="O24" s="7"/>
      <c r="P24" s="7"/>
      <c r="Q24" s="7"/>
      <c r="R24" s="7"/>
      <c r="S24" s="7"/>
      <c r="T24" s="7"/>
      <c r="U24" s="7"/>
      <c r="V24" s="7"/>
      <c r="W24" s="7"/>
      <c r="X24" s="7"/>
      <c r="Y24" s="7"/>
      <c r="Z24" s="8"/>
      <c r="AA24" s="8"/>
      <c r="AB24" s="8"/>
      <c r="AC24" s="8"/>
    </row>
    <row r="25" spans="1:29" x14ac:dyDescent="0.3">
      <c r="A25" s="7"/>
      <c r="B25" s="7"/>
      <c r="C25" s="7"/>
      <c r="D25" s="7"/>
      <c r="E25" s="7"/>
      <c r="F25" s="7"/>
      <c r="G25" s="7"/>
      <c r="H25" s="7"/>
      <c r="I25" s="7"/>
      <c r="J25" s="7"/>
      <c r="K25" s="7"/>
      <c r="L25" s="7"/>
      <c r="M25" s="7"/>
      <c r="N25" s="7"/>
      <c r="O25" s="7"/>
      <c r="P25" s="7"/>
      <c r="Q25" s="7"/>
      <c r="R25" s="7"/>
      <c r="S25" s="7"/>
      <c r="T25" s="7"/>
      <c r="U25" s="7"/>
      <c r="V25" s="7"/>
      <c r="W25" s="7"/>
      <c r="X25" s="7"/>
      <c r="Y25" s="7"/>
      <c r="Z25" s="8"/>
      <c r="AA25" s="8"/>
      <c r="AB25" s="8"/>
      <c r="AC25" s="8"/>
    </row>
  </sheetData>
  <sheetProtection algorithmName="SHA-512" hashValue="WwDKOsBXf+hO7IV5ikWBXA1xuAucHOW8BcGyiHQngbfXcmBZCbXh9RoB6Q0e2ZNj8nUsFHPeirh04sld+Gdt0Q==" saltValue="IPpMm8zhxprZWHuIsBbnJA==" spinCount="100000" sheet="1" selectLockedCells="1" selectUnlockedCells="1"/>
  <protectedRanges>
    <protectedRange algorithmName="SHA-512" hashValue="eJTERORmRMX8/sNiq9E1GzvQpv+9KQ9kY6wdchIFaR6NwRlrLrNPWWelZyTLmCJhZFrxzeojt1TqnTqBIuXvnQ==" saltValue="nhOSLShhW542LziVgdjQeg==" spinCount="100000" sqref="F16:N20 F1:N15" name="Range1"/>
  </protectedRanges>
  <mergeCells count="2">
    <mergeCell ref="B14:N14"/>
    <mergeCell ref="B13:N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6"/>
  <sheetViews>
    <sheetView workbookViewId="0">
      <selection activeCell="A5" sqref="A5"/>
    </sheetView>
  </sheetViews>
  <sheetFormatPr defaultRowHeight="14" x14ac:dyDescent="0.3"/>
  <cols>
    <col min="39" max="39" width="9" style="71"/>
  </cols>
  <sheetData>
    <row r="1" spans="1:42" ht="14.5" thickBot="1" x14ac:dyDescent="0.35">
      <c r="A1" s="31" t="s">
        <v>6</v>
      </c>
      <c r="B1" s="35">
        <v>1</v>
      </c>
      <c r="C1" s="35">
        <v>1</v>
      </c>
      <c r="D1" s="35">
        <v>1</v>
      </c>
      <c r="E1" s="35">
        <v>1</v>
      </c>
      <c r="K1" s="35">
        <v>1</v>
      </c>
      <c r="L1" s="35">
        <v>1</v>
      </c>
      <c r="M1" s="35">
        <v>0.75</v>
      </c>
      <c r="N1" s="35">
        <v>0.75</v>
      </c>
      <c r="T1" s="17" t="s">
        <v>30</v>
      </c>
      <c r="U1" s="17" t="s">
        <v>31</v>
      </c>
      <c r="V1" s="17" t="s">
        <v>32</v>
      </c>
      <c r="W1" s="17" t="s">
        <v>33</v>
      </c>
      <c r="X1" s="17"/>
      <c r="Y1" s="17"/>
      <c r="Z1" s="17"/>
      <c r="AA1" s="17"/>
      <c r="AC1" s="20" t="s">
        <v>10</v>
      </c>
      <c r="AD1" s="20" t="s">
        <v>10</v>
      </c>
      <c r="AE1" s="20" t="s">
        <v>10</v>
      </c>
      <c r="AF1" s="20" t="s">
        <v>10</v>
      </c>
      <c r="AG1" s="20"/>
      <c r="AH1" s="20"/>
      <c r="AI1" s="20"/>
      <c r="AJ1" s="19"/>
      <c r="AK1" s="71">
        <v>1</v>
      </c>
      <c r="AL1" s="71">
        <v>1</v>
      </c>
      <c r="AM1" s="71">
        <v>1</v>
      </c>
      <c r="AN1" s="71">
        <v>1</v>
      </c>
      <c r="AO1" s="71">
        <v>1</v>
      </c>
      <c r="AP1" s="71">
        <v>1</v>
      </c>
    </row>
    <row r="2" spans="1:42" ht="14.5" thickBot="1" x14ac:dyDescent="0.35">
      <c r="A2" s="31" t="s">
        <v>34</v>
      </c>
      <c r="B2" s="35">
        <v>0.9</v>
      </c>
      <c r="C2" s="35">
        <v>0.9</v>
      </c>
      <c r="D2" s="35">
        <v>0.9</v>
      </c>
      <c r="E2" s="35">
        <v>0.9</v>
      </c>
      <c r="F2" s="35">
        <v>0.9</v>
      </c>
      <c r="K2" s="35">
        <v>1</v>
      </c>
      <c r="L2" s="35">
        <v>1</v>
      </c>
      <c r="M2" s="35">
        <v>0.8</v>
      </c>
      <c r="N2" s="35">
        <v>0.75</v>
      </c>
      <c r="O2" s="35">
        <v>0.75</v>
      </c>
      <c r="T2" s="17" t="s">
        <v>30</v>
      </c>
      <c r="U2" s="17" t="s">
        <v>31</v>
      </c>
      <c r="V2" s="17" t="s">
        <v>32</v>
      </c>
      <c r="W2" s="17" t="s">
        <v>33</v>
      </c>
      <c r="X2" s="17" t="s">
        <v>35</v>
      </c>
      <c r="Y2" s="17"/>
      <c r="Z2" s="17"/>
      <c r="AA2" s="17"/>
      <c r="AC2" s="56" t="s">
        <v>11</v>
      </c>
      <c r="AD2" s="56" t="s">
        <v>11</v>
      </c>
      <c r="AE2" s="56" t="s">
        <v>11</v>
      </c>
      <c r="AF2" s="56" t="s">
        <v>11</v>
      </c>
      <c r="AG2" s="56" t="s">
        <v>11</v>
      </c>
      <c r="AH2" s="79"/>
      <c r="AI2" s="79"/>
      <c r="AJ2" s="80"/>
      <c r="AK2" s="71">
        <v>0.45184999999999997</v>
      </c>
      <c r="AL2" s="71">
        <v>1</v>
      </c>
      <c r="AM2" s="71">
        <v>1</v>
      </c>
      <c r="AN2" s="71">
        <v>0.44445000000000001</v>
      </c>
      <c r="AO2" s="71">
        <v>1</v>
      </c>
      <c r="AP2" s="71">
        <v>1</v>
      </c>
    </row>
    <row r="3" spans="1:42" ht="14.5" thickBot="1" x14ac:dyDescent="0.35">
      <c r="A3" s="31" t="s">
        <v>36</v>
      </c>
      <c r="B3" s="35">
        <v>0.8</v>
      </c>
      <c r="C3" s="35">
        <v>0.8</v>
      </c>
      <c r="D3" s="35">
        <v>0.8</v>
      </c>
      <c r="E3" s="35">
        <v>0.8</v>
      </c>
      <c r="F3" s="35">
        <v>0.8</v>
      </c>
      <c r="K3" s="35">
        <v>1</v>
      </c>
      <c r="L3" s="35">
        <v>1</v>
      </c>
      <c r="M3" s="35">
        <v>0.875</v>
      </c>
      <c r="N3" s="35">
        <v>0.75</v>
      </c>
      <c r="O3" s="35">
        <v>0.75</v>
      </c>
      <c r="T3" s="17" t="s">
        <v>30</v>
      </c>
      <c r="U3" s="17" t="s">
        <v>31</v>
      </c>
      <c r="V3" s="17" t="s">
        <v>32</v>
      </c>
      <c r="W3" s="17" t="s">
        <v>33</v>
      </c>
      <c r="X3" s="17" t="s">
        <v>35</v>
      </c>
      <c r="Y3" s="17"/>
      <c r="Z3" s="17"/>
      <c r="AA3" s="17"/>
      <c r="AC3" s="56" t="s">
        <v>11</v>
      </c>
      <c r="AD3" s="56" t="s">
        <v>11</v>
      </c>
      <c r="AE3" s="56" t="s">
        <v>11</v>
      </c>
      <c r="AF3" s="56" t="s">
        <v>11</v>
      </c>
      <c r="AG3" s="56" t="s">
        <v>11</v>
      </c>
      <c r="AH3" s="56"/>
      <c r="AI3" s="56"/>
      <c r="AJ3" s="57"/>
      <c r="AK3" s="71">
        <v>1</v>
      </c>
      <c r="AL3" s="71">
        <v>1</v>
      </c>
      <c r="AM3" s="71">
        <v>1</v>
      </c>
      <c r="AN3" s="71">
        <v>1</v>
      </c>
      <c r="AO3" s="71">
        <v>1</v>
      </c>
      <c r="AP3" s="71">
        <v>1</v>
      </c>
    </row>
    <row r="4" spans="1:42" ht="14.5" thickBot="1" x14ac:dyDescent="0.35">
      <c r="A4" s="31" t="s">
        <v>37</v>
      </c>
      <c r="B4" s="35">
        <v>0.7</v>
      </c>
      <c r="C4" s="35">
        <v>0.7</v>
      </c>
      <c r="D4" s="35">
        <v>0.7</v>
      </c>
      <c r="E4" s="35">
        <v>0.7</v>
      </c>
      <c r="F4" s="35">
        <v>0.7</v>
      </c>
      <c r="G4" s="35">
        <v>0.7</v>
      </c>
      <c r="H4" s="35"/>
      <c r="K4" s="35">
        <v>1</v>
      </c>
      <c r="L4" s="35">
        <v>1</v>
      </c>
      <c r="M4" s="35">
        <v>0.9</v>
      </c>
      <c r="N4" s="35">
        <v>0.75</v>
      </c>
      <c r="O4" s="35">
        <v>0.75</v>
      </c>
      <c r="P4" s="35">
        <v>0.75</v>
      </c>
      <c r="T4" s="17" t="s">
        <v>30</v>
      </c>
      <c r="U4" s="17" t="s">
        <v>31</v>
      </c>
      <c r="V4" s="17" t="s">
        <v>32</v>
      </c>
      <c r="W4" s="17" t="s">
        <v>33</v>
      </c>
      <c r="X4" s="17" t="s">
        <v>35</v>
      </c>
      <c r="Y4" s="17" t="s">
        <v>38</v>
      </c>
      <c r="Z4" s="17"/>
      <c r="AA4" s="17"/>
      <c r="AC4" s="56" t="s">
        <v>12</v>
      </c>
      <c r="AD4" s="56" t="s">
        <v>12</v>
      </c>
      <c r="AE4" s="56" t="s">
        <v>12</v>
      </c>
      <c r="AF4" s="56" t="s">
        <v>12</v>
      </c>
      <c r="AG4" s="56" t="s">
        <v>12</v>
      </c>
      <c r="AH4" s="56" t="s">
        <v>12</v>
      </c>
      <c r="AI4" s="56"/>
      <c r="AJ4" s="57"/>
      <c r="AK4" s="71">
        <v>1</v>
      </c>
      <c r="AL4" s="71">
        <v>0.8</v>
      </c>
      <c r="AM4" s="71">
        <v>1</v>
      </c>
      <c r="AN4" s="71">
        <v>1</v>
      </c>
      <c r="AO4" s="71">
        <v>0.71428999999999998</v>
      </c>
      <c r="AP4" s="71">
        <v>1</v>
      </c>
    </row>
    <row r="5" spans="1:42" ht="14.5" thickBot="1" x14ac:dyDescent="0.35">
      <c r="A5" s="31" t="s">
        <v>39</v>
      </c>
      <c r="B5" s="35">
        <v>0.6</v>
      </c>
      <c r="C5" s="35">
        <v>0.6</v>
      </c>
      <c r="D5" s="35">
        <v>0.6</v>
      </c>
      <c r="E5" s="35">
        <v>0.6</v>
      </c>
      <c r="F5" s="35">
        <v>0.6</v>
      </c>
      <c r="G5" s="35">
        <v>0.6</v>
      </c>
      <c r="H5" s="35">
        <v>0.6</v>
      </c>
      <c r="K5" s="35">
        <v>1</v>
      </c>
      <c r="L5" s="35">
        <v>1</v>
      </c>
      <c r="M5" s="35">
        <v>1</v>
      </c>
      <c r="N5" s="35">
        <v>0.8</v>
      </c>
      <c r="O5" s="35">
        <v>0.75</v>
      </c>
      <c r="P5" s="35">
        <v>0.75</v>
      </c>
      <c r="Q5" s="35">
        <v>0.75</v>
      </c>
      <c r="T5" s="17" t="s">
        <v>30</v>
      </c>
      <c r="U5" s="17" t="s">
        <v>31</v>
      </c>
      <c r="V5" s="17" t="s">
        <v>32</v>
      </c>
      <c r="W5" s="17" t="s">
        <v>33</v>
      </c>
      <c r="X5" s="17" t="s">
        <v>35</v>
      </c>
      <c r="Y5" s="17" t="s">
        <v>38</v>
      </c>
      <c r="Z5" s="17" t="s">
        <v>40</v>
      </c>
      <c r="AA5" s="17"/>
      <c r="AC5" s="56" t="s">
        <v>12</v>
      </c>
      <c r="AD5" s="56" t="s">
        <v>12</v>
      </c>
      <c r="AE5" s="56" t="s">
        <v>12</v>
      </c>
      <c r="AF5" s="56" t="s">
        <v>12</v>
      </c>
      <c r="AG5" s="56" t="s">
        <v>12</v>
      </c>
      <c r="AH5" s="56" t="s">
        <v>12</v>
      </c>
      <c r="AI5" s="56" t="s">
        <v>12</v>
      </c>
      <c r="AJ5" s="57"/>
      <c r="AK5" s="71">
        <v>1</v>
      </c>
      <c r="AL5" s="71">
        <v>1</v>
      </c>
      <c r="AM5" s="71">
        <v>0.71109999999999995</v>
      </c>
      <c r="AN5" s="71">
        <v>1</v>
      </c>
      <c r="AO5" s="71">
        <v>1</v>
      </c>
      <c r="AP5" s="71">
        <v>0.66668000000000005</v>
      </c>
    </row>
    <row r="6" spans="1:42" x14ac:dyDescent="0.3">
      <c r="A6" s="31" t="s">
        <v>41</v>
      </c>
      <c r="B6" s="35">
        <v>0.5</v>
      </c>
      <c r="C6" s="35">
        <v>0.5</v>
      </c>
      <c r="D6" s="35">
        <v>0.5</v>
      </c>
      <c r="E6" s="35">
        <v>0.5</v>
      </c>
      <c r="F6" s="35">
        <v>0.5</v>
      </c>
      <c r="G6" s="35">
        <v>0.5</v>
      </c>
      <c r="H6" s="35">
        <v>0.5</v>
      </c>
      <c r="I6" s="35">
        <v>0.5</v>
      </c>
      <c r="K6" s="35">
        <v>1</v>
      </c>
      <c r="L6" s="35">
        <v>1</v>
      </c>
      <c r="M6" s="35">
        <v>1</v>
      </c>
      <c r="N6" s="35">
        <v>1</v>
      </c>
      <c r="O6" s="35">
        <v>0.75</v>
      </c>
      <c r="P6" s="35">
        <v>0.75</v>
      </c>
      <c r="Q6" s="35">
        <v>0.75</v>
      </c>
      <c r="R6" s="35">
        <v>0.75</v>
      </c>
      <c r="T6" s="17" t="s">
        <v>30</v>
      </c>
      <c r="U6" s="17" t="s">
        <v>31</v>
      </c>
      <c r="V6" s="17" t="s">
        <v>32</v>
      </c>
      <c r="W6" s="17" t="s">
        <v>33</v>
      </c>
      <c r="X6" s="17" t="s">
        <v>35</v>
      </c>
      <c r="Y6" s="17" t="s">
        <v>38</v>
      </c>
      <c r="Z6" s="17" t="s">
        <v>40</v>
      </c>
      <c r="AA6" s="17" t="s">
        <v>42</v>
      </c>
      <c r="AC6" s="59" t="s">
        <v>12</v>
      </c>
      <c r="AD6" s="59" t="s">
        <v>12</v>
      </c>
      <c r="AE6" s="59" t="s">
        <v>12</v>
      </c>
      <c r="AF6" s="59" t="s">
        <v>12</v>
      </c>
      <c r="AG6" s="59" t="s">
        <v>12</v>
      </c>
      <c r="AH6" s="59" t="s">
        <v>12</v>
      </c>
      <c r="AI6" s="59" t="s">
        <v>12</v>
      </c>
      <c r="AJ6" s="52" t="s">
        <v>12</v>
      </c>
      <c r="AK6" s="71">
        <v>1</v>
      </c>
      <c r="AL6" s="71">
        <v>1</v>
      </c>
      <c r="AM6" s="71">
        <v>1</v>
      </c>
      <c r="AN6" s="71">
        <v>1</v>
      </c>
      <c r="AO6" s="71">
        <v>1</v>
      </c>
      <c r="AP6" s="71">
        <v>1</v>
      </c>
    </row>
    <row r="7" spans="1:42" x14ac:dyDescent="0.3">
      <c r="B7" s="35"/>
      <c r="C7" s="35"/>
      <c r="D7" s="35"/>
      <c r="E7" s="35"/>
      <c r="AC7" s="52"/>
      <c r="AD7" s="52"/>
      <c r="AE7" s="52"/>
      <c r="AF7" s="52"/>
      <c r="AG7" s="52"/>
      <c r="AH7" s="52"/>
      <c r="AI7" s="52"/>
      <c r="AJ7" s="52"/>
      <c r="AK7" s="82">
        <v>37</v>
      </c>
      <c r="AL7" s="81">
        <v>38</v>
      </c>
      <c r="AM7" s="82">
        <v>39</v>
      </c>
      <c r="AN7" s="82">
        <v>39</v>
      </c>
      <c r="AO7" s="82">
        <v>39</v>
      </c>
      <c r="AP7" s="82">
        <v>39</v>
      </c>
    </row>
    <row r="8" spans="1:42" x14ac:dyDescent="0.3">
      <c r="B8" s="35"/>
      <c r="D8" s="35"/>
      <c r="F8" s="35"/>
      <c r="H8" s="35"/>
      <c r="J8" s="35"/>
      <c r="N8" s="35"/>
      <c r="AC8" s="52"/>
      <c r="AD8" s="52"/>
      <c r="AE8" s="52"/>
      <c r="AF8" s="52"/>
      <c r="AG8" s="52"/>
      <c r="AH8" s="52"/>
      <c r="AI8" s="52"/>
      <c r="AJ8" s="52"/>
      <c r="AL8" s="52"/>
    </row>
    <row r="9" spans="1:42" x14ac:dyDescent="0.3">
      <c r="B9" s="35"/>
      <c r="D9" s="35"/>
      <c r="F9" s="35"/>
      <c r="H9" s="35"/>
      <c r="J9" s="35"/>
      <c r="N9" s="35"/>
      <c r="AC9" s="52"/>
      <c r="AD9" s="52"/>
      <c r="AE9" s="52"/>
      <c r="AF9" s="52"/>
      <c r="AG9" s="52"/>
      <c r="AH9" s="52"/>
      <c r="AI9" s="52"/>
      <c r="AJ9" s="52"/>
      <c r="AL9" s="52"/>
    </row>
    <row r="10" spans="1:42" x14ac:dyDescent="0.3">
      <c r="B10" s="35"/>
      <c r="D10" s="35"/>
      <c r="F10" s="35"/>
      <c r="H10" s="35"/>
      <c r="J10" s="35"/>
      <c r="AC10" s="58"/>
      <c r="AD10" s="58"/>
      <c r="AE10" s="58"/>
      <c r="AF10" s="58"/>
      <c r="AG10" s="58"/>
      <c r="AH10" s="58"/>
      <c r="AI10" s="58"/>
      <c r="AJ10" s="58"/>
      <c r="AL10" s="58"/>
    </row>
    <row r="11" spans="1:42" x14ac:dyDescent="0.3">
      <c r="B11" s="35"/>
      <c r="D11" s="35"/>
      <c r="H11" s="35"/>
    </row>
    <row r="12" spans="1:42" x14ac:dyDescent="0.3">
      <c r="B12" s="35"/>
      <c r="D12" s="35"/>
    </row>
    <row r="13" spans="1:42" x14ac:dyDescent="0.3">
      <c r="B13" s="35"/>
    </row>
    <row r="16" spans="1:42" x14ac:dyDescent="0.3">
      <c r="AM16" s="71">
        <v>146</v>
      </c>
    </row>
  </sheetData>
  <sheetProtection algorithmName="SHA-512" hashValue="SbhILn18TdAK8coYS700+hlh1Mg2tPqi/tvVElo8iDnmF3VaKsqGFpPGewrjWQgomGq7JHFnTd3KGH+qhAyV2g==" saltValue="O6ps80/dbyz7lh1MvzzThQ==" spinCount="100000" sheet="1"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etadata xmlns="http://www.objective.com/ecm/document/metadata/UNKNOWN" version="1.0.0">
  <systemFields>
    <field name="Objective-Id">
      <value order="0">A2975324</value>
    </field>
    <field name="Objective-Title">
      <value order="0">FLF academic salary template</value>
    </field>
  </systemFields>
  <catalogues/>
</metadat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A0460E8DEB0C9D4A8F7DCF648632505A" ma:contentTypeVersion="55" ma:contentTypeDescription="Create a new document." ma:contentTypeScope="" ma:versionID="2268acba9188485a8db5ce7089cfd587">
  <xsd:schema xmlns:xsd="http://www.w3.org/2001/XMLSchema" xmlns:xs="http://www.w3.org/2001/XMLSchema" xmlns:p="http://schemas.microsoft.com/office/2006/metadata/properties" xmlns:ns2="ac9fc79f-ba7d-419a-9cd9-8a4bd6d27a67" xmlns:ns3="09dc8893-e3af-4789-b051-4c144fe1cc3d" xmlns:ns4="2e24dfb7-a69e-40eb-b94f-44b9ca9c25ed" targetNamespace="http://schemas.microsoft.com/office/2006/metadata/properties" ma:root="true" ma:fieldsID="2747edaa476691af5d18ef586092e94b" ns2:_="" ns3:_="" ns4:_="">
    <xsd:import namespace="ac9fc79f-ba7d-419a-9cd9-8a4bd6d27a67"/>
    <xsd:import namespace="09dc8893-e3af-4789-b051-4c144fe1cc3d"/>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3:NotebookType" minOccurs="0"/>
                <xsd:element ref="ns3:FolderType" minOccurs="0"/>
                <xsd:element ref="ns3:CultureName" minOccurs="0"/>
                <xsd:element ref="ns3:AppVersion" minOccurs="0"/>
                <xsd:element ref="ns3:TeamsChannelId" minOccurs="0"/>
                <xsd:element ref="ns3:Owner" minOccurs="0"/>
                <xsd:element ref="ns3:Math_Settings" minOccurs="0"/>
                <xsd:element ref="ns3:DefaultSectionNames" minOccurs="0"/>
                <xsd:element ref="ns3:Templates" minOccurs="0"/>
                <xsd:element ref="ns3:Leaders" minOccurs="0"/>
                <xsd:element ref="ns3:Members" minOccurs="0"/>
                <xsd:element ref="ns3:Member_Groups" minOccurs="0"/>
                <xsd:element ref="ns3:Distribution_Groups" minOccurs="0"/>
                <xsd:element ref="ns3:LMS_Mapping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3:IsNotebookLocked" minOccurs="0"/>
                <xsd:element ref="ns3:MediaServiceAutoKeyPoints" minOccurs="0"/>
                <xsd:element ref="ns3:MediaServiceKeyPoints" minOccurs="0"/>
                <xsd:element ref="ns3:Teams_Channel_Section_Location" minOccurs="0"/>
                <xsd:element ref="ns3:lcf76f155ced4ddcb4097134ff3c332f" minOccurs="0"/>
                <xsd:element ref="ns4: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fc79f-ba7d-419a-9cd9-8a4bd6d27a6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dc8893-e3af-4789-b051-4c144fe1cc3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NotebookType" ma:index="21" nillable="true" ma:displayName="Notebook Type" ma:internalName="NotebookType">
      <xsd:simpleType>
        <xsd:restriction base="dms:Text"/>
      </xsd:simpleType>
    </xsd:element>
    <xsd:element name="FolderType" ma:index="22" nillable="true" ma:displayName="Folder Type" ma:internalName="FolderType">
      <xsd:simpleType>
        <xsd:restriction base="dms:Text"/>
      </xsd:simpleType>
    </xsd:element>
    <xsd:element name="CultureName" ma:index="23" nillable="true" ma:displayName="Culture Name" ma:internalName="CultureName">
      <xsd:simpleType>
        <xsd:restriction base="dms:Text"/>
      </xsd:simpleType>
    </xsd:element>
    <xsd:element name="AppVersion" ma:index="24" nillable="true" ma:displayName="App Version" ma:internalName="AppVersion">
      <xsd:simpleType>
        <xsd:restriction base="dms:Text"/>
      </xsd:simpleType>
    </xsd:element>
    <xsd:element name="TeamsChannelId" ma:index="25" nillable="true" ma:displayName="Teams Channel Id" ma:internalName="TeamsChannelId">
      <xsd:simpleType>
        <xsd:restriction base="dms:Text"/>
      </xsd:simpleType>
    </xsd:element>
    <xsd:element name="Owner" ma:index="26"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7" nillable="true" ma:displayName="Math Settings" ma:internalName="Math_Settings">
      <xsd:simpleType>
        <xsd:restriction base="dms:Text"/>
      </xsd:simpleType>
    </xsd:element>
    <xsd:element name="DefaultSectionNames" ma:index="28" nillable="true" ma:displayName="Default Section Names" ma:internalName="DefaultSectionNames">
      <xsd:simpleType>
        <xsd:restriction base="dms:Note">
          <xsd:maxLength value="255"/>
        </xsd:restriction>
      </xsd:simpleType>
    </xsd:element>
    <xsd:element name="Templates" ma:index="29" nillable="true" ma:displayName="Templates" ma:internalName="Templates">
      <xsd:simpleType>
        <xsd:restriction base="dms:Note">
          <xsd:maxLength value="255"/>
        </xsd:restriction>
      </xsd:simpleType>
    </xsd:element>
    <xsd:element name="Leaders" ma:index="30"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31"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32"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3" nillable="true" ma:displayName="Distribution Groups" ma:internalName="Distribution_Groups">
      <xsd:simpleType>
        <xsd:restriction base="dms:Note">
          <xsd:maxLength value="255"/>
        </xsd:restriction>
      </xsd:simpleType>
    </xsd:element>
    <xsd:element name="LMS_Mappings" ma:index="34" nillable="true" ma:displayName="LMS Mappings" ma:internalName="LMS_Mappings">
      <xsd:simpleType>
        <xsd:restriction base="dms:Note">
          <xsd:maxLength value="255"/>
        </xsd:restriction>
      </xsd:simpleType>
    </xsd:element>
    <xsd:element name="Invited_Leaders" ma:index="35" nillable="true" ma:displayName="Invited Leaders" ma:internalName="Invited_Leaders">
      <xsd:simpleType>
        <xsd:restriction base="dms:Note">
          <xsd:maxLength value="255"/>
        </xsd:restriction>
      </xsd:simpleType>
    </xsd:element>
    <xsd:element name="Invited_Members" ma:index="36" nillable="true" ma:displayName="Invited Members" ma:internalName="Invited_Members">
      <xsd:simpleType>
        <xsd:restriction base="dms:Note">
          <xsd:maxLength value="255"/>
        </xsd:restriction>
      </xsd:simpleType>
    </xsd:element>
    <xsd:element name="Self_Registration_Enabled" ma:index="37" nillable="true" ma:displayName="Self Registration Enabled" ma:internalName="Self_Registration_Enabled">
      <xsd:simpleType>
        <xsd:restriction base="dms:Boolean"/>
      </xsd:simpleType>
    </xsd:element>
    <xsd:element name="Has_Leaders_Only_SectionGroup" ma:index="38" nillable="true" ma:displayName="Has Leaders Only SectionGroup" ma:internalName="Has_Leaders_Only_SectionGroup">
      <xsd:simpleType>
        <xsd:restriction base="dms:Boolean"/>
      </xsd:simpleType>
    </xsd:element>
    <xsd:element name="Is_Collaboration_Space_Locked" ma:index="39" nillable="true" ma:displayName="Is Collaboration Space Locked" ma:internalName="Is_Collaboration_Space_Locked">
      <xsd:simpleType>
        <xsd:restriction base="dms:Boolean"/>
      </xsd:simpleType>
    </xsd:element>
    <xsd:element name="IsNotebookLocked" ma:index="40" nillable="true" ma:displayName="Is Notebook Locked" ma:internalName="IsNotebookLocked">
      <xsd:simpleType>
        <xsd:restriction base="dms:Boolean"/>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Teams_Channel_Section_Location" ma:index="43" nillable="true" ma:displayName="Teams Channel Section Location" ma:internalName="Teams_Channel_Section_Location">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LengthInSeconds" ma:index="47" nillable="true" ma:displayName="MediaLengthInSeconds" ma:hidden="true" ma:internalName="MediaLengthInSeconds" ma:readOnly="true">
      <xsd:simpleType>
        <xsd:restriction base="dms:Unknow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46" nillable="true" ma:displayName="Taxonomy Catch All Column" ma:hidden="true" ma:list="{5129ad4b-ab17-44b9-9344-2db94e6f9790}" ma:internalName="TaxCatchAll" ma:showField="CatchAllData" ma:web="ac9fc79f-ba7d-419a-9cd9-8a4bd6d27a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Math_Settings xmlns="09dc8893-e3af-4789-b051-4c144fe1cc3d" xsi:nil="true"/>
    <Members xmlns="09dc8893-e3af-4789-b051-4c144fe1cc3d">
      <UserInfo>
        <DisplayName/>
        <AccountId xsi:nil="true"/>
        <AccountType/>
      </UserInfo>
    </Members>
    <Member_Groups xmlns="09dc8893-e3af-4789-b051-4c144fe1cc3d">
      <UserInfo>
        <DisplayName/>
        <AccountId xsi:nil="true"/>
        <AccountType/>
      </UserInfo>
    </Member_Groups>
    <Teams_Channel_Section_Location xmlns="09dc8893-e3af-4789-b051-4c144fe1cc3d" xsi:nil="true"/>
    <AppVersion xmlns="09dc8893-e3af-4789-b051-4c144fe1cc3d" xsi:nil="true"/>
    <Self_Registration_Enabled xmlns="09dc8893-e3af-4789-b051-4c144fe1cc3d" xsi:nil="true"/>
    <Invited_Members xmlns="09dc8893-e3af-4789-b051-4c144fe1cc3d" xsi:nil="true"/>
    <DefaultSectionNames xmlns="09dc8893-e3af-4789-b051-4c144fe1cc3d" xsi:nil="true"/>
    <Invited_Leaders xmlns="09dc8893-e3af-4789-b051-4c144fe1cc3d" xsi:nil="true"/>
    <NotebookType xmlns="09dc8893-e3af-4789-b051-4c144fe1cc3d" xsi:nil="true"/>
    <FolderType xmlns="09dc8893-e3af-4789-b051-4c144fe1cc3d" xsi:nil="true"/>
    <CultureName xmlns="09dc8893-e3af-4789-b051-4c144fe1cc3d" xsi:nil="true"/>
    <Leaders xmlns="09dc8893-e3af-4789-b051-4c144fe1cc3d">
      <UserInfo>
        <DisplayName/>
        <AccountId xsi:nil="true"/>
        <AccountType/>
      </UserInfo>
    </Leaders>
    <Distribution_Groups xmlns="09dc8893-e3af-4789-b051-4c144fe1cc3d" xsi:nil="true"/>
    <Templates xmlns="09dc8893-e3af-4789-b051-4c144fe1cc3d" xsi:nil="true"/>
    <TeamsChannelId xmlns="09dc8893-e3af-4789-b051-4c144fe1cc3d" xsi:nil="true"/>
    <Owner xmlns="09dc8893-e3af-4789-b051-4c144fe1cc3d">
      <UserInfo>
        <DisplayName/>
        <AccountId xsi:nil="true"/>
        <AccountType/>
      </UserInfo>
    </Owner>
    <Has_Leaders_Only_SectionGroup xmlns="09dc8893-e3af-4789-b051-4c144fe1cc3d" xsi:nil="true"/>
    <Is_Collaboration_Space_Locked xmlns="09dc8893-e3af-4789-b051-4c144fe1cc3d" xsi:nil="true"/>
    <LMS_Mappings xmlns="09dc8893-e3af-4789-b051-4c144fe1cc3d" xsi:nil="true"/>
    <IsNotebookLocked xmlns="09dc8893-e3af-4789-b051-4c144fe1cc3d" xsi:nil="true"/>
    <_dlc_DocId xmlns="ac9fc79f-ba7d-419a-9cd9-8a4bd6d27a67">K7YCVZYHNZPE-1347255529-121402</_dlc_DocId>
    <_dlc_DocIdUrl xmlns="ac9fc79f-ba7d-419a-9cd9-8a4bd6d27a67">
      <Url>https://ukri.sharepoint.com/sites/og_FutureLeaders/_layouts/15/DocIdRedir.aspx?ID=K7YCVZYHNZPE-1347255529-121402</Url>
      <Description>K7YCVZYHNZPE-1347255529-121402</Description>
    </_dlc_DocIdUrl>
    <TaxCatchAll xmlns="2e24dfb7-a69e-40eb-b94f-44b9ca9c25ed" xsi:nil="true"/>
    <lcf76f155ced4ddcb4097134ff3c332f xmlns="09dc8893-e3af-4789-b051-4c144fe1cc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45109E-2DDF-40CB-AC2B-FF9B10C90820}">
  <ds:schemaRefs>
    <ds:schemaRef ds:uri="http://www.objective.com/ecm/document/metadata/UNKNOWN"/>
  </ds:schemaRefs>
</ds:datastoreItem>
</file>

<file path=customXml/itemProps2.xml><?xml version="1.0" encoding="utf-8"?>
<ds:datastoreItem xmlns:ds="http://schemas.openxmlformats.org/officeDocument/2006/customXml" ds:itemID="{E4954450-719C-4261-A704-8351A8E499CB}">
  <ds:schemaRefs>
    <ds:schemaRef ds:uri="http://schemas.microsoft.com/sharepoint/events"/>
  </ds:schemaRefs>
</ds:datastoreItem>
</file>

<file path=customXml/itemProps3.xml><?xml version="1.0" encoding="utf-8"?>
<ds:datastoreItem xmlns:ds="http://schemas.openxmlformats.org/officeDocument/2006/customXml" ds:itemID="{EFAE6443-4826-4464-AC70-0364F9D416EA}"/>
</file>

<file path=customXml/itemProps4.xml><?xml version="1.0" encoding="utf-8"?>
<ds:datastoreItem xmlns:ds="http://schemas.openxmlformats.org/officeDocument/2006/customXml" ds:itemID="{01879A06-18FB-4E99-A0D0-642B3D1FECAC}">
  <ds:schemaRefs>
    <ds:schemaRef ds:uri="http://schemas.microsoft.com/sharepoint/v3/contenttype/forms"/>
  </ds:schemaRefs>
</ds:datastoreItem>
</file>

<file path=customXml/itemProps5.xml><?xml version="1.0" encoding="utf-8"?>
<ds:datastoreItem xmlns:ds="http://schemas.openxmlformats.org/officeDocument/2006/customXml" ds:itemID="{17DAD16D-3F65-431D-9A4D-58071D89AC1E}">
  <ds:schemaRef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http://purl.org/dc/terms/"/>
    <ds:schemaRef ds:uri="ac9fc79f-ba7d-419a-9cd9-8a4bd6d27a67"/>
    <ds:schemaRef ds:uri="http://schemas.microsoft.com/office/infopath/2007/PartnerControls"/>
    <ds:schemaRef ds:uri="2e24dfb7-a69e-40eb-b94f-44b9ca9c25ed"/>
    <ds:schemaRef ds:uri="09dc8893-e3af-4789-b051-4c144fe1cc3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TEMPLATE</vt:lpstr>
      <vt:lpstr>Guidance</vt:lpstr>
      <vt:lpstr>Sheet2</vt:lpstr>
      <vt:lpstr>Tapering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Crook Kevin</dc:creator>
  <cp:keywords/>
  <dc:description/>
  <cp:lastModifiedBy>Chloe Hand - MRC UKRI</cp:lastModifiedBy>
  <cp:revision/>
  <dcterms:created xsi:type="dcterms:W3CDTF">2018-03-23T10:20:10Z</dcterms:created>
  <dcterms:modified xsi:type="dcterms:W3CDTF">2024-02-14T09:48:17Z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A2975324</vt:lpwstr>
  </property>
  <property fmtid="{D5CDD505-2E9C-101B-9397-08002B2CF9AE}" pid="4" name="Objective-Title">
    <vt:lpwstr>FLF academic salary template</vt:lpwstr>
  </property>
  <property fmtid="{D5CDD505-2E9C-101B-9397-08002B2CF9AE}" pid="5" name="Objective-created by (external) [system]">
    <vt:lpwstr/>
  </property>
  <property fmtid="{D5CDD505-2E9C-101B-9397-08002B2CF9AE}" pid="6" name="Objective-date of issue [system]">
    <vt:lpwstr/>
  </property>
  <property fmtid="{D5CDD505-2E9C-101B-9397-08002B2CF9AE}" pid="7" name="ContentTypeId">
    <vt:lpwstr>0x010100A0460E8DEB0C9D4A8F7DCF648632505A</vt:lpwstr>
  </property>
  <property fmtid="{D5CDD505-2E9C-101B-9397-08002B2CF9AE}" pid="8" name="_dlc_DocIdItemGuid">
    <vt:lpwstr>79f14cc7-c52b-46f0-8571-6cd64fd849a3</vt:lpwstr>
  </property>
</Properties>
</file>