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kri-my.sharepoint.com/personal/zahra_mogul_ukri_org/Documents/Desktop/My documents/UKRI/Data transfer/"/>
    </mc:Choice>
  </mc:AlternateContent>
  <xr:revisionPtr revIDLastSave="0" documentId="8_{85B43AE5-E09D-4835-9F43-1DD7C0CB301E}" xr6:coauthVersionLast="36" xr6:coauthVersionMax="36" xr10:uidLastSave="{00000000-0000-0000-0000-000000000000}"/>
  <bookViews>
    <workbookView xWindow="0" yWindow="0" windowWidth="19200" windowHeight="6930" tabRatio="769" xr2:uid="{00000000-000D-0000-FFFF-FFFF00000000}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Y2" i="18" l="1"/>
  <c r="E22" i="86" l="1"/>
  <c r="E9" i="18" l="1"/>
  <c r="A5" i="89" l="1"/>
  <c r="A4" i="89" l="1"/>
  <c r="F20" i="87" l="1"/>
  <c r="F26" i="87" l="1"/>
  <c r="F25" i="87"/>
  <c r="E24" i="87"/>
  <c r="F23" i="87"/>
  <c r="B34" i="87" l="1"/>
  <c r="B33" i="87"/>
  <c r="B32" i="87"/>
  <c r="D9" i="88" l="1"/>
  <c r="D2" i="88"/>
  <c r="C6" i="87"/>
  <c r="C5" i="87"/>
  <c r="F2" i="87"/>
  <c r="E12" i="86"/>
  <c r="B6" i="62" l="1"/>
  <c r="B5" i="62"/>
  <c r="E8" i="18" l="1"/>
  <c r="E7" i="18"/>
  <c r="O2" i="47" l="1"/>
  <c r="E2" i="62"/>
  <c r="D4" i="47" l="1"/>
  <c r="B4" i="18"/>
  <c r="E7" i="47"/>
  <c r="D5" i="47"/>
  <c r="B5" i="18"/>
</calcChain>
</file>

<file path=xl/sharedStrings.xml><?xml version="1.0" encoding="utf-8"?>
<sst xmlns="http://schemas.openxmlformats.org/spreadsheetml/2006/main" count="269" uniqueCount="202">
  <si>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</si>
  <si>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</si>
  <si>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</si>
  <si>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</si>
  <si>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</si>
  <si>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</si>
  <si>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</si>
  <si>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</si>
  <si>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</si>
  <si>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</si>
  <si>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</si>
  <si>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</si>
  <si>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</si>
  <si>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</si>
  <si>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</si>
  <si>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</si>
  <si>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</si>
  <si>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</si>
  <si>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</si>
  <si>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</si>
  <si>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</si>
  <si>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</si>
  <si>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</si>
  <si>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</si>
  <si>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</si>
  <si>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</si>
  <si>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</si>
  <si>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</si>
  <si>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</si>
  <si>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</si>
  <si>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</si>
  <si>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</si>
  <si>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</si>
  <si>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</si>
  <si>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</si>
  <si>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</si>
  <si>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</si>
  <si>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</si>
  <si>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</si>
  <si>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</si>
  <si>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</si>
  <si>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</si>
  <si>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</si>
  <si>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</si>
  <si>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</si>
  <si>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</si>
  <si>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</si>
  <si>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</si>
  <si>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</si>
  <si>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</si>
  <si>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</si>
  <si>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</si>
  <si>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</si>
  <si>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</si>
  <si>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</si>
  <si>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</si>
  <si>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</si>
  <si>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</si>
  <si>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</si>
  <si>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</si>
  <si>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</si>
  <si>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</si>
  <si>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</si>
  <si>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</si>
  <si>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</si>
  <si>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</si>
  <si>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</si>
  <si>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</si>
  <si>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</si>
  <si>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</si>
  <si>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</si>
  <si>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</si>
  <si>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</si>
  <si>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</si>
  <si>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</si>
  <si>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</si>
  <si>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</si>
  <si>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</si>
  <si>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</si>
  <si>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</si>
  <si>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</si>
  <si>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</si>
  <si>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</si>
  <si>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</si>
  <si>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</si>
  <si>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</si>
  <si>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</si>
  <si>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</si>
  <si>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</si>
  <si>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</si>
  <si>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</si>
  <si>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</si>
  <si>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</si>
  <si>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</si>
  <si>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</si>
  <si>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</si>
  <si>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</si>
  <si>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</si>
  <si>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</si>
  <si>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</si>
  <si>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</si>
  <si>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</si>
  <si>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</si>
  <si>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</si>
  <si>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</si>
  <si>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</si>
  <si>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</si>
  <si>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</si>
  <si>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</si>
  <si>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</si>
  <si>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</si>
  <si>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</si>
  <si>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</si>
  <si>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</si>
  <si>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</si>
  <si>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</si>
  <si>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</si>
  <si>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</si>
  <si>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</si>
  <si>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</si>
  <si>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</si>
  <si>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</si>
  <si>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</si>
  <si>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</si>
  <si>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</si>
  <si>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</si>
  <si>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</si>
  <si>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</si>
  <si>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</si>
  <si>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</si>
  <si>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</si>
  <si>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</si>
  <si>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</si>
  <si>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</si>
  <si>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</si>
  <si>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</si>
  <si>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</si>
  <si>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</si>
  <si>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</si>
  <si>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</si>
  <si>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</si>
  <si>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</si>
  <si>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</si>
  <si>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</si>
  <si>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</si>
  <si>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</si>
  <si>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</si>
  <si>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</si>
  <si>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</si>
  <si>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</si>
  <si>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</si>
  <si>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</si>
  <si>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</si>
  <si>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</si>
  <si>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</si>
  <si>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</si>
  <si>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</si>
  <si>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</si>
  <si>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</si>
  <si>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</si>
  <si>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</si>
  <si>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</si>
  <si>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</si>
  <si>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</si>
  <si>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</si>
  <si>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</si>
  <si>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</si>
  <si>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</si>
  <si>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</si>
  <si>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</si>
  <si>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</si>
  <si>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</si>
  <si>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</si>
  <si>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</si>
  <si>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</si>
  <si>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</si>
  <si>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</si>
  <si>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</si>
  <si>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</si>
  <si>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</si>
  <si>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</si>
  <si>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</si>
  <si>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</si>
  <si>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</si>
  <si>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</si>
  <si>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</si>
  <si>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</si>
  <si>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</si>
  <si>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</si>
  <si>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</si>
  <si>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</si>
  <si>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</si>
  <si>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</si>
  <si>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</si>
  <si>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</si>
  <si>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</si>
  <si>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</si>
  <si>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</si>
  <si>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</si>
  <si>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AECC University College</t>
  </si>
  <si>
    <t>* Average annual income is calculated from three years of HESA finance data, as no 2014-15 HESA finance data is available.</t>
  </si>
  <si>
    <t>Average annual income (£)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</si>
</sst>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.0"/>
    <numFmt numFmtId="166" formatCode="[$£-809]#,##0"/>
    <numFmt numFmtId="167" formatCode="#,##0.000000"/>
    <numFmt numFmtId="168" formatCode="&quot;£&quot;#,##0"/>
    <numFmt numFmtId="169" formatCode="#,##0.0_ ;[Red]\-#,##0.0\ "/>
    <numFmt numFmtId="170" formatCode="0.0000"/>
    <numFmt numFmtId="171" formatCode="#,##0_ ;[Red]\-#,##0\ "/>
    <numFmt numFmtId="172" formatCode="#,##0_ ;\-#,##0\ "/>
  </numFmts>
  <fonts count="46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2" fillId="4" borderId="7" applyNumberFormat="0" applyFont="0" applyAlignment="0" applyProtection="0"/>
    <xf numFmtId="0" fontId="17" fillId="16" borderId="8" applyNumberFormat="0" applyAlignment="0" applyProtection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  <xf numFmtId="166" fontId="3" fillId="0" borderId="0"/>
    <xf numFmtId="0" fontId="1" fillId="0" borderId="0"/>
    <xf numFmtId="0" fontId="3" fillId="0" borderId="0"/>
    <xf numFmtId="0" fontId="26" fillId="0" borderId="0"/>
    <xf numFmtId="164" fontId="32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299">
    <xf numFmtId="0" fontId="0" fillId="0" borderId="0" xfId="0"/>
    <xf numFmtId="0" fontId="20" fillId="0" borderId="0" xfId="0" applyFont="1"/>
    <xf numFmtId="0" fontId="21" fillId="0" borderId="0" xfId="0" applyFont="1" applyFill="1"/>
    <xf numFmtId="0" fontId="22" fillId="0" borderId="0" xfId="0" applyFont="1" applyFill="1"/>
    <xf numFmtId="0" fontId="22" fillId="0" borderId="0" xfId="0" applyFont="1" applyAlignment="1">
      <alignment horizontal="right"/>
    </xf>
    <xf numFmtId="3" fontId="22" fillId="0" borderId="0" xfId="0" applyNumberFormat="1" applyFont="1"/>
    <xf numFmtId="0" fontId="22" fillId="0" borderId="0" xfId="0" applyFont="1"/>
    <xf numFmtId="0" fontId="21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1" fillId="0" borderId="0" xfId="0" applyFont="1" applyAlignment="1">
      <alignment horizontal="right" wrapText="1"/>
    </xf>
    <xf numFmtId="0" fontId="22" fillId="0" borderId="0" xfId="0" applyFont="1" applyFill="1" applyAlignment="1">
      <alignment horizontal="right"/>
    </xf>
    <xf numFmtId="3" fontId="22" fillId="0" borderId="0" xfId="0" applyNumberFormat="1" applyFont="1" applyFill="1"/>
    <xf numFmtId="0" fontId="21" fillId="0" borderId="0" xfId="0" applyFont="1" applyFill="1" applyAlignment="1">
      <alignment horizontal="right"/>
    </xf>
    <xf numFmtId="3" fontId="21" fillId="0" borderId="0" xfId="0" applyNumberFormat="1" applyFont="1"/>
    <xf numFmtId="3" fontId="22" fillId="0" borderId="0" xfId="0" applyNumberFormat="1" applyFont="1" applyFill="1" applyBorder="1"/>
    <xf numFmtId="0" fontId="22" fillId="0" borderId="0" xfId="0" applyFont="1" applyFill="1" applyBorder="1"/>
    <xf numFmtId="3" fontId="22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22" fillId="0" borderId="0" xfId="0" applyFont="1" applyFill="1" applyAlignment="1">
      <alignment horizontal="left"/>
    </xf>
    <xf numFmtId="3" fontId="22" fillId="0" borderId="0" xfId="0" applyNumberFormat="1" applyFont="1" applyBorder="1"/>
    <xf numFmtId="0" fontId="22" fillId="18" borderId="0" xfId="0" applyFont="1" applyFill="1"/>
    <xf numFmtId="0" fontId="22" fillId="0" borderId="0" xfId="0" applyFont="1" applyFill="1" applyBorder="1" applyAlignment="1">
      <alignment horizontal="left"/>
    </xf>
    <xf numFmtId="3" fontId="21" fillId="0" borderId="0" xfId="0" applyNumberFormat="1" applyFont="1" applyBorder="1"/>
    <xf numFmtId="0" fontId="22" fillId="0" borderId="0" xfId="0" applyFont="1" applyFill="1" applyBorder="1" applyAlignment="1">
      <alignment horizontal="right"/>
    </xf>
    <xf numFmtId="0" fontId="22" fillId="0" borderId="20" xfId="0" applyFont="1" applyBorder="1"/>
    <xf numFmtId="0" fontId="21" fillId="0" borderId="0" xfId="0" applyFont="1" applyBorder="1"/>
    <xf numFmtId="3" fontId="21" fillId="0" borderId="0" xfId="0" applyNumberFormat="1" applyFont="1" applyFill="1" applyAlignment="1">
      <alignment horizontal="left"/>
    </xf>
    <xf numFmtId="3" fontId="21" fillId="0" borderId="0" xfId="0" applyNumberFormat="1" applyFont="1" applyFill="1"/>
    <xf numFmtId="3" fontId="22" fillId="0" borderId="0" xfId="0" applyNumberFormat="1" applyFont="1" applyAlignment="1">
      <alignment horizontal="left"/>
    </xf>
    <xf numFmtId="3" fontId="21" fillId="0" borderId="0" xfId="0" applyNumberFormat="1" applyFont="1" applyAlignment="1">
      <alignment horizontal="left"/>
    </xf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22" fillId="0" borderId="10" xfId="0" applyNumberFormat="1" applyFont="1" applyBorder="1" applyAlignment="1">
      <alignment horizontal="left"/>
    </xf>
    <xf numFmtId="3" fontId="22" fillId="0" borderId="10" xfId="0" applyNumberFormat="1" applyFont="1" applyBorder="1"/>
    <xf numFmtId="3" fontId="22" fillId="0" borderId="13" xfId="0" applyNumberFormat="1" applyFont="1" applyFill="1" applyBorder="1"/>
    <xf numFmtId="3" fontId="22" fillId="0" borderId="15" xfId="0" applyNumberFormat="1" applyFont="1" applyBorder="1" applyAlignment="1">
      <alignment horizontal="center"/>
    </xf>
    <xf numFmtId="3" fontId="22" fillId="0" borderId="10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left" wrapText="1"/>
    </xf>
    <xf numFmtId="3" fontId="22" fillId="0" borderId="12" xfId="0" applyNumberFormat="1" applyFont="1" applyBorder="1" applyAlignment="1">
      <alignment horizontal="left"/>
    </xf>
    <xf numFmtId="3" fontId="22" fillId="0" borderId="12" xfId="0" applyNumberFormat="1" applyFont="1" applyBorder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14" xfId="0" applyNumberFormat="1" applyFont="1" applyBorder="1" applyAlignment="1">
      <alignment horizontal="right" textRotation="90" wrapText="1"/>
    </xf>
    <xf numFmtId="3" fontId="22" fillId="0" borderId="18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wrapText="1"/>
    </xf>
    <xf numFmtId="3" fontId="22" fillId="0" borderId="12" xfId="0" applyNumberFormat="1" applyFont="1" applyFill="1" applyBorder="1" applyAlignment="1">
      <alignment horizontal="right" textRotation="90" wrapText="1"/>
    </xf>
    <xf numFmtId="3" fontId="22" fillId="0" borderId="14" xfId="0" applyNumberFormat="1" applyFont="1" applyFill="1" applyBorder="1" applyAlignment="1">
      <alignment horizontal="right" wrapText="1"/>
    </xf>
    <xf numFmtId="3" fontId="22" fillId="0" borderId="0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right" wrapText="1"/>
    </xf>
    <xf numFmtId="3" fontId="20" fillId="0" borderId="0" xfId="0" applyNumberFormat="1" applyFont="1" applyFill="1" applyAlignment="1">
      <alignment horizontal="left"/>
    </xf>
    <xf numFmtId="0" fontId="25" fillId="0" borderId="0" xfId="0" applyFont="1"/>
    <xf numFmtId="4" fontId="22" fillId="0" borderId="0" xfId="0" applyNumberFormat="1" applyFont="1" applyFill="1" applyBorder="1"/>
    <xf numFmtId="167" fontId="22" fillId="0" borderId="0" xfId="0" applyNumberFormat="1" applyFont="1" applyFill="1" applyBorder="1"/>
    <xf numFmtId="3" fontId="23" fillId="0" borderId="0" xfId="0" applyNumberFormat="1" applyFont="1" applyFill="1" applyAlignment="1">
      <alignment horizontal="left"/>
    </xf>
    <xf numFmtId="3" fontId="22" fillId="0" borderId="15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right" wrapText="1"/>
    </xf>
    <xf numFmtId="0" fontId="22" fillId="0" borderId="12" xfId="0" applyFont="1" applyBorder="1"/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22" fillId="19" borderId="0" xfId="0" applyFont="1" applyFill="1" applyAlignment="1">
      <alignment horizontal="center"/>
    </xf>
    <xf numFmtId="0" fontId="22" fillId="20" borderId="0" xfId="0" applyFont="1" applyFill="1" applyAlignment="1">
      <alignment horizontal="center"/>
    </xf>
    <xf numFmtId="3" fontId="22" fillId="19" borderId="0" xfId="0" applyNumberFormat="1" applyFont="1" applyFill="1" applyAlignment="1">
      <alignment horizontal="center"/>
    </xf>
    <xf numFmtId="3" fontId="22" fillId="19" borderId="0" xfId="0" applyNumberFormat="1" applyFont="1" applyFill="1"/>
    <xf numFmtId="3" fontId="22" fillId="19" borderId="0" xfId="0" applyNumberFormat="1" applyFont="1" applyFill="1" applyAlignment="1">
      <alignment horizontal="left"/>
    </xf>
    <xf numFmtId="0" fontId="22" fillId="19" borderId="0" xfId="0" applyFont="1" applyFill="1"/>
    <xf numFmtId="3" fontId="22" fillId="0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0" fillId="0" borderId="20" xfId="0" applyFont="1" applyBorder="1"/>
    <xf numFmtId="3" fontId="21" fillId="0" borderId="0" xfId="0" applyNumberFormat="1" applyFont="1" applyFill="1" applyBorder="1"/>
    <xf numFmtId="0" fontId="22" fillId="0" borderId="12" xfId="0" applyFont="1" applyFill="1" applyBorder="1" applyAlignment="1">
      <alignment horizontal="left"/>
    </xf>
    <xf numFmtId="167" fontId="22" fillId="0" borderId="12" xfId="0" applyNumberFormat="1" applyFont="1" applyFill="1" applyBorder="1"/>
    <xf numFmtId="0" fontId="24" fillId="0" borderId="22" xfId="0" applyFont="1" applyBorder="1"/>
    <xf numFmtId="3" fontId="21" fillId="0" borderId="22" xfId="0" applyNumberFormat="1" applyFont="1" applyFill="1" applyBorder="1"/>
    <xf numFmtId="0" fontId="24" fillId="0" borderId="22" xfId="0" applyFont="1" applyFill="1" applyBorder="1"/>
    <xf numFmtId="3" fontId="22" fillId="0" borderId="12" xfId="0" applyNumberFormat="1" applyFont="1" applyFill="1" applyBorder="1" applyAlignment="1">
      <alignment horizontal="left" wrapText="1"/>
    </xf>
    <xf numFmtId="3" fontId="22" fillId="0" borderId="12" xfId="0" applyNumberFormat="1" applyFont="1" applyBorder="1" applyAlignment="1">
      <alignment wrapText="1"/>
    </xf>
    <xf numFmtId="3" fontId="22" fillId="0" borderId="0" xfId="0" applyNumberFormat="1" applyFont="1" applyBorder="1" applyAlignment="1">
      <alignment horizontal="left"/>
    </xf>
    <xf numFmtId="168" fontId="22" fillId="0" borderId="0" xfId="0" applyNumberFormat="1" applyFont="1"/>
    <xf numFmtId="0" fontId="22" fillId="0" borderId="11" xfId="0" applyFont="1" applyBorder="1"/>
    <xf numFmtId="0" fontId="24" fillId="0" borderId="0" xfId="0" applyFont="1" applyAlignment="1">
      <alignment vertical="center"/>
    </xf>
    <xf numFmtId="0" fontId="24" fillId="0" borderId="2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2" fillId="0" borderId="12" xfId="0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2" fillId="0" borderId="0" xfId="0" applyNumberFormat="1" applyFont="1" applyFill="1" applyAlignment="1">
      <alignment horizontal="right"/>
    </xf>
    <xf numFmtId="3" fontId="22" fillId="0" borderId="0" xfId="0" applyNumberFormat="1" applyFont="1" applyFill="1" applyBorder="1" applyAlignment="1">
      <alignment horizontal="right" vertical="top"/>
    </xf>
    <xf numFmtId="0" fontId="22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left"/>
    </xf>
    <xf numFmtId="3" fontId="22" fillId="19" borderId="0" xfId="0" applyNumberFormat="1" applyFont="1" applyFill="1" applyAlignment="1">
      <alignment horizontal="left" wrapText="1"/>
    </xf>
    <xf numFmtId="3" fontId="22" fillId="19" borderId="0" xfId="0" applyNumberFormat="1" applyFont="1" applyFill="1" applyAlignment="1">
      <alignment wrapText="1"/>
    </xf>
    <xf numFmtId="4" fontId="22" fillId="19" borderId="0" xfId="39" applyNumberFormat="1" applyFont="1" applyFill="1" applyAlignment="1">
      <alignment wrapText="1"/>
    </xf>
    <xf numFmtId="0" fontId="27" fillId="0" borderId="0" xfId="0" applyFont="1"/>
    <xf numFmtId="3" fontId="27" fillId="0" borderId="0" xfId="0" applyNumberFormat="1" applyFont="1" applyFill="1" applyBorder="1"/>
    <xf numFmtId="0" fontId="27" fillId="0" borderId="0" xfId="0" applyFont="1" applyFill="1" applyAlignment="1">
      <alignment horizontal="left"/>
    </xf>
    <xf numFmtId="167" fontId="27" fillId="0" borderId="0" xfId="0" applyNumberFormat="1" applyFont="1" applyFill="1" applyBorder="1"/>
    <xf numFmtId="3" fontId="30" fillId="0" borderId="0" xfId="0" applyNumberFormat="1" applyFont="1" applyFill="1" applyBorder="1"/>
    <xf numFmtId="0" fontId="27" fillId="0" borderId="0" xfId="0" applyFont="1" applyFill="1" applyAlignment="1">
      <alignment horizontal="center"/>
    </xf>
    <xf numFmtId="0" fontId="22" fillId="0" borderId="0" xfId="0" applyFont="1" applyBorder="1"/>
    <xf numFmtId="0" fontId="21" fillId="0" borderId="20" xfId="0" applyFont="1" applyBorder="1" applyAlignment="1">
      <alignment vertical="center"/>
    </xf>
    <xf numFmtId="169" fontId="21" fillId="0" borderId="20" xfId="0" applyNumberFormat="1" applyFont="1" applyBorder="1" applyAlignment="1">
      <alignment vertical="center"/>
    </xf>
    <xf numFmtId="168" fontId="22" fillId="0" borderId="23" xfId="0" applyNumberFormat="1" applyFont="1" applyFill="1" applyBorder="1" applyAlignment="1">
      <alignment horizontal="left"/>
    </xf>
    <xf numFmtId="168" fontId="22" fillId="0" borderId="10" xfId="0" applyNumberFormat="1" applyFont="1" applyFill="1" applyBorder="1" applyAlignment="1">
      <alignment horizontal="right"/>
    </xf>
    <xf numFmtId="168" fontId="22" fillId="0" borderId="23" xfId="0" applyNumberFormat="1" applyFont="1" applyFill="1" applyBorder="1" applyAlignment="1">
      <alignment horizontal="right"/>
    </xf>
    <xf numFmtId="0" fontId="22" fillId="0" borderId="20" xfId="0" applyFont="1" applyFill="1" applyBorder="1"/>
    <xf numFmtId="168" fontId="22" fillId="0" borderId="24" xfId="0" applyNumberFormat="1" applyFont="1" applyFill="1" applyBorder="1" applyAlignment="1">
      <alignment horizontal="left"/>
    </xf>
    <xf numFmtId="0" fontId="27" fillId="0" borderId="0" xfId="0" applyFont="1" applyBorder="1"/>
    <xf numFmtId="168" fontId="22" fillId="0" borderId="0" xfId="0" applyNumberFormat="1" applyFont="1" applyFill="1" applyBorder="1" applyAlignment="1">
      <alignment horizontal="right"/>
    </xf>
    <xf numFmtId="0" fontId="22" fillId="0" borderId="10" xfId="0" applyFont="1" applyBorder="1"/>
    <xf numFmtId="0" fontId="21" fillId="0" borderId="20" xfId="0" applyFont="1" applyBorder="1"/>
    <xf numFmtId="0" fontId="22" fillId="0" borderId="27" xfId="0" applyFont="1" applyBorder="1"/>
    <xf numFmtId="169" fontId="21" fillId="0" borderId="0" xfId="0" applyNumberFormat="1" applyFont="1" applyBorder="1" applyAlignment="1">
      <alignment vertical="center"/>
    </xf>
    <xf numFmtId="168" fontId="22" fillId="0" borderId="0" xfId="0" applyNumberFormat="1" applyFont="1" applyFill="1" applyBorder="1" applyAlignment="1">
      <alignment horizontal="left"/>
    </xf>
    <xf numFmtId="170" fontId="22" fillId="0" borderId="0" xfId="0" applyNumberFormat="1" applyFont="1" applyFill="1" applyBorder="1" applyAlignment="1">
      <alignment horizontal="right"/>
    </xf>
    <xf numFmtId="0" fontId="22" fillId="0" borderId="0" xfId="0" applyFont="1" applyBorder="1" applyAlignment="1">
      <alignment wrapText="1"/>
    </xf>
    <xf numFmtId="0" fontId="22" fillId="0" borderId="0" xfId="0" applyFont="1" applyBorder="1" applyAlignment="1"/>
    <xf numFmtId="0" fontId="22" fillId="0" borderId="0" xfId="0" applyFont="1" applyAlignment="1"/>
    <xf numFmtId="0" fontId="24" fillId="0" borderId="22" xfId="0" applyFont="1" applyFill="1" applyBorder="1" applyAlignment="1"/>
    <xf numFmtId="0" fontId="27" fillId="0" borderId="0" xfId="0" applyFont="1" applyAlignment="1"/>
    <xf numFmtId="0" fontId="22" fillId="0" borderId="16" xfId="0" applyFont="1" applyBorder="1" applyAlignment="1">
      <alignment wrapText="1"/>
    </xf>
    <xf numFmtId="0" fontId="22" fillId="0" borderId="26" xfId="0" applyFont="1" applyBorder="1" applyAlignment="1">
      <alignment wrapText="1"/>
    </xf>
    <xf numFmtId="0" fontId="22" fillId="0" borderId="27" xfId="0" applyFont="1" applyBorder="1" applyAlignment="1">
      <alignment wrapText="1"/>
    </xf>
    <xf numFmtId="0" fontId="22" fillId="0" borderId="19" xfId="0" applyFont="1" applyBorder="1" applyAlignment="1">
      <alignment horizontal="left" wrapText="1"/>
    </xf>
    <xf numFmtId="0" fontId="22" fillId="0" borderId="27" xfId="0" applyFont="1" applyFill="1" applyBorder="1" applyAlignment="1"/>
    <xf numFmtId="0" fontId="27" fillId="0" borderId="27" xfId="0" applyFont="1" applyFill="1" applyBorder="1"/>
    <xf numFmtId="0" fontId="31" fillId="0" borderId="0" xfId="0" applyFont="1"/>
    <xf numFmtId="0" fontId="30" fillId="0" borderId="20" xfId="0" applyFont="1" applyBorder="1" applyAlignment="1">
      <alignment vertical="center"/>
    </xf>
    <xf numFmtId="0" fontId="27" fillId="0" borderId="20" xfId="0" applyFont="1" applyBorder="1"/>
    <xf numFmtId="0" fontId="27" fillId="0" borderId="0" xfId="0" applyFont="1" applyAlignment="1">
      <alignment horizontal="center"/>
    </xf>
    <xf numFmtId="0" fontId="22" fillId="0" borderId="25" xfId="0" applyFont="1" applyBorder="1" applyAlignment="1">
      <alignment horizontal="left"/>
    </xf>
    <xf numFmtId="168" fontId="22" fillId="0" borderId="20" xfId="0" applyNumberFormat="1" applyFont="1" applyFill="1" applyBorder="1" applyAlignment="1">
      <alignment horizontal="left"/>
    </xf>
    <xf numFmtId="0" fontId="27" fillId="0" borderId="26" xfId="0" applyFont="1" applyFill="1" applyBorder="1" applyAlignment="1"/>
    <xf numFmtId="0" fontId="27" fillId="0" borderId="26" xfId="0" applyFont="1" applyFill="1" applyBorder="1"/>
    <xf numFmtId="0" fontId="22" fillId="0" borderId="20" xfId="0" applyFont="1" applyBorder="1" applyAlignment="1"/>
    <xf numFmtId="0" fontId="21" fillId="0" borderId="0" xfId="0" applyFont="1" applyAlignment="1">
      <alignment horizontal="right"/>
    </xf>
    <xf numFmtId="0" fontId="22" fillId="0" borderId="18" xfId="0" applyFont="1" applyFill="1" applyBorder="1" applyAlignment="1">
      <alignment horizontal="right"/>
    </xf>
    <xf numFmtId="3" fontId="22" fillId="0" borderId="18" xfId="0" applyNumberFormat="1" applyFont="1" applyFill="1" applyBorder="1" applyAlignment="1">
      <alignment horizontal="right"/>
    </xf>
    <xf numFmtId="0" fontId="22" fillId="0" borderId="18" xfId="0" applyFont="1" applyBorder="1" applyAlignment="1"/>
    <xf numFmtId="0" fontId="22" fillId="0" borderId="0" xfId="0" applyFont="1" applyFill="1" applyBorder="1" applyAlignment="1"/>
    <xf numFmtId="3" fontId="20" fillId="0" borderId="0" xfId="0" applyNumberFormat="1" applyFont="1" applyFill="1" applyBorder="1" applyAlignment="1">
      <alignment wrapText="1"/>
    </xf>
    <xf numFmtId="3" fontId="20" fillId="0" borderId="0" xfId="0" applyNumberFormat="1" applyFont="1" applyFill="1" applyBorder="1" applyAlignment="1">
      <alignment horizontal="right" wrapText="1"/>
    </xf>
    <xf numFmtId="171" fontId="22" fillId="0" borderId="20" xfId="0" applyNumberFormat="1" applyFont="1" applyBorder="1" applyAlignment="1">
      <alignment horizontal="right"/>
    </xf>
    <xf numFmtId="168" fontId="22" fillId="0" borderId="12" xfId="0" applyNumberFormat="1" applyFont="1" applyFill="1" applyBorder="1" applyAlignment="1">
      <alignment horizontal="left"/>
    </xf>
    <xf numFmtId="168" fontId="22" fillId="0" borderId="27" xfId="0" applyNumberFormat="1" applyFont="1" applyFill="1" applyBorder="1" applyAlignment="1"/>
    <xf numFmtId="0" fontId="22" fillId="0" borderId="0" xfId="0" applyFont="1" applyBorder="1" applyAlignment="1">
      <alignment horizontal="right"/>
    </xf>
    <xf numFmtId="0" fontId="27" fillId="0" borderId="0" xfId="0" applyFont="1" applyAlignment="1">
      <alignment horizontal="right"/>
    </xf>
    <xf numFmtId="0" fontId="21" fillId="0" borderId="12" xfId="0" applyFont="1" applyBorder="1"/>
    <xf numFmtId="0" fontId="21" fillId="0" borderId="12" xfId="0" applyFont="1" applyBorder="1" applyAlignment="1"/>
    <xf numFmtId="0" fontId="27" fillId="0" borderId="0" xfId="0" applyFont="1" applyFill="1" applyAlignment="1">
      <alignment horizontal="center" wrapText="1"/>
    </xf>
    <xf numFmtId="0" fontId="21" fillId="0" borderId="0" xfId="0" applyFont="1" applyFill="1" applyBorder="1" applyAlignment="1"/>
    <xf numFmtId="0" fontId="22" fillId="0" borderId="18" xfId="0" applyFont="1" applyBorder="1"/>
    <xf numFmtId="0" fontId="22" fillId="0" borderId="20" xfId="0" applyFont="1" applyFill="1" applyBorder="1" applyAlignment="1">
      <alignment horizontal="left"/>
    </xf>
    <xf numFmtId="3" fontId="22" fillId="0" borderId="20" xfId="0" applyNumberFormat="1" applyFont="1" applyFill="1" applyBorder="1"/>
    <xf numFmtId="168" fontId="27" fillId="0" borderId="0" xfId="0" applyNumberFormat="1" applyFont="1" applyFill="1" applyBorder="1" applyAlignment="1">
      <alignment horizontal="left"/>
    </xf>
    <xf numFmtId="0" fontId="27" fillId="0" borderId="0" xfId="0" applyFont="1" applyFill="1" applyAlignment="1">
      <alignment horizontal="left" wrapText="1"/>
    </xf>
    <xf numFmtId="0" fontId="27" fillId="0" borderId="0" xfId="0" applyFont="1" applyFill="1" applyAlignment="1">
      <alignment horizontal="left" vertical="top" wrapText="1"/>
    </xf>
    <xf numFmtId="0" fontId="22" fillId="21" borderId="0" xfId="0" applyFont="1" applyFill="1" applyAlignment="1">
      <alignment horizontal="center"/>
    </xf>
    <xf numFmtId="0" fontId="22" fillId="21" borderId="0" xfId="0" applyFont="1" applyFill="1" applyAlignment="1">
      <alignment horizontal="left" wrapText="1"/>
    </xf>
    <xf numFmtId="0" fontId="22" fillId="21" borderId="0" xfId="0" applyFont="1" applyFill="1" applyAlignment="1">
      <alignment horizontal="left" vertical="top" wrapText="1"/>
    </xf>
    <xf numFmtId="168" fontId="22" fillId="21" borderId="0" xfId="0" applyNumberFormat="1" applyFont="1" applyFill="1" applyBorder="1" applyAlignment="1">
      <alignment horizontal="left"/>
    </xf>
    <xf numFmtId="0" fontId="22" fillId="21" borderId="0" xfId="0" applyFont="1" applyFill="1" applyAlignment="1">
      <alignment horizontal="left"/>
    </xf>
    <xf numFmtId="168" fontId="27" fillId="0" borderId="28" xfId="0" applyNumberFormat="1" applyFont="1" applyFill="1" applyBorder="1" applyAlignment="1">
      <alignment horizontal="left"/>
    </xf>
    <xf numFmtId="168" fontId="22" fillId="0" borderId="32" xfId="0" applyNumberFormat="1" applyFont="1" applyFill="1" applyBorder="1" applyAlignment="1">
      <alignment horizontal="left"/>
    </xf>
    <xf numFmtId="0" fontId="22" fillId="0" borderId="32" xfId="0" applyFont="1" applyBorder="1"/>
    <xf numFmtId="0" fontId="22" fillId="0" borderId="30" xfId="0" applyFont="1" applyBorder="1"/>
    <xf numFmtId="0" fontId="22" fillId="0" borderId="29" xfId="0" applyFont="1" applyBorder="1" applyAlignment="1">
      <alignment horizontal="center"/>
    </xf>
    <xf numFmtId="0" fontId="21" fillId="0" borderId="33" xfId="0" applyFont="1" applyFill="1" applyBorder="1" applyAlignment="1">
      <alignment horizontal="left"/>
    </xf>
    <xf numFmtId="0" fontId="21" fillId="0" borderId="31" xfId="0" applyFont="1" applyFill="1" applyBorder="1" applyAlignment="1">
      <alignment horizontal="left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68" fontId="22" fillId="0" borderId="0" xfId="0" applyNumberFormat="1" applyFont="1" applyFill="1" applyBorder="1" applyAlignment="1">
      <alignment horizontal="center"/>
    </xf>
    <xf numFmtId="0" fontId="21" fillId="0" borderId="0" xfId="0" applyNumberFormat="1" applyFont="1" applyAlignment="1">
      <alignment horizontal="left"/>
    </xf>
    <xf numFmtId="172" fontId="22" fillId="0" borderId="16" xfId="47" applyNumberFormat="1" applyFont="1" applyBorder="1" applyAlignment="1">
      <alignment horizontal="right"/>
    </xf>
    <xf numFmtId="3" fontId="22" fillId="0" borderId="20" xfId="0" applyNumberFormat="1" applyFont="1" applyBorder="1"/>
    <xf numFmtId="3" fontId="22" fillId="21" borderId="0" xfId="0" applyNumberFormat="1" applyFont="1" applyFill="1" applyAlignment="1">
      <alignment horizontal="center"/>
    </xf>
    <xf numFmtId="168" fontId="22" fillId="0" borderId="24" xfId="0" applyNumberFormat="1" applyFont="1" applyFill="1" applyBorder="1" applyAlignment="1">
      <alignment horizontal="right"/>
    </xf>
    <xf numFmtId="0" fontId="21" fillId="0" borderId="18" xfId="0" applyFont="1" applyFill="1" applyBorder="1" applyAlignment="1"/>
    <xf numFmtId="0" fontId="22" fillId="0" borderId="18" xfId="0" applyFont="1" applyFill="1" applyBorder="1" applyAlignment="1">
      <alignment horizontal="right" vertical="center"/>
    </xf>
    <xf numFmtId="3" fontId="22" fillId="0" borderId="18" xfId="0" applyNumberFormat="1" applyFont="1" applyFill="1" applyBorder="1" applyAlignment="1">
      <alignment horizontal="right" vertical="center"/>
    </xf>
    <xf numFmtId="0" fontId="22" fillId="0" borderId="16" xfId="0" applyFont="1" applyFill="1" applyBorder="1"/>
    <xf numFmtId="170" fontId="22" fillId="0" borderId="16" xfId="0" applyNumberFormat="1" applyFont="1" applyFill="1" applyBorder="1" applyAlignment="1">
      <alignment horizontal="right"/>
    </xf>
    <xf numFmtId="168" fontId="22" fillId="0" borderId="34" xfId="0" applyNumberFormat="1" applyFont="1" applyFill="1" applyBorder="1" applyAlignment="1">
      <alignment horizontal="left"/>
    </xf>
    <xf numFmtId="9" fontId="22" fillId="0" borderId="34" xfId="39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0" fontId="29" fillId="0" borderId="0" xfId="0" applyFont="1" applyAlignment="1"/>
    <xf numFmtId="0" fontId="3" fillId="0" borderId="0" xfId="0" applyFont="1"/>
    <xf numFmtId="0" fontId="34" fillId="0" borderId="0" xfId="0" applyFont="1" applyAlignment="1">
      <alignment vertical="center"/>
    </xf>
    <xf numFmtId="0" fontId="35" fillId="0" borderId="0" xfId="0" applyFont="1"/>
    <xf numFmtId="0" fontId="36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/>
    </xf>
    <xf numFmtId="0" fontId="39" fillId="18" borderId="0" xfId="0" applyFont="1" applyFill="1"/>
    <xf numFmtId="0" fontId="39" fillId="22" borderId="0" xfId="0" applyFont="1" applyFill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21" fillId="0" borderId="18" xfId="0" applyFont="1" applyFill="1" applyBorder="1"/>
    <xf numFmtId="0" fontId="21" fillId="0" borderId="12" xfId="0" applyFont="1" applyFill="1" applyBorder="1" applyAlignment="1">
      <alignment horizontal="right" wrapText="1"/>
    </xf>
    <xf numFmtId="0" fontId="22" fillId="0" borderId="16" xfId="0" applyFont="1" applyBorder="1" applyAlignment="1">
      <alignment horizontal="left" vertical="top" wrapText="1"/>
    </xf>
    <xf numFmtId="172" fontId="22" fillId="0" borderId="18" xfId="47" applyNumberFormat="1" applyFont="1" applyFill="1" applyBorder="1" applyAlignment="1"/>
    <xf numFmtId="172" fontId="22" fillId="0" borderId="16" xfId="47" applyNumberFormat="1" applyFont="1" applyBorder="1" applyAlignment="1"/>
    <xf numFmtId="172" fontId="22" fillId="0" borderId="26" xfId="47" applyNumberFormat="1" applyFont="1" applyBorder="1" applyAlignment="1"/>
    <xf numFmtId="172" fontId="22" fillId="0" borderId="27" xfId="47" applyNumberFormat="1" applyFont="1" applyBorder="1" applyAlignment="1"/>
    <xf numFmtId="172" fontId="22" fillId="0" borderId="19" xfId="47" applyNumberFormat="1" applyFont="1" applyBorder="1" applyAlignment="1"/>
    <xf numFmtId="3" fontId="22" fillId="0" borderId="26" xfId="0" applyNumberFormat="1" applyFont="1" applyBorder="1" applyAlignment="1">
      <alignment horizontal="right"/>
    </xf>
    <xf numFmtId="3" fontId="22" fillId="0" borderId="27" xfId="0" applyNumberFormat="1" applyFont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Fill="1" applyAlignment="1">
      <alignment vertical="top"/>
    </xf>
    <xf numFmtId="3" fontId="22" fillId="0" borderId="0" xfId="0" applyNumberFormat="1" applyFont="1" applyBorder="1" applyAlignment="1">
      <alignment vertical="top"/>
    </xf>
    <xf numFmtId="165" fontId="22" fillId="0" borderId="0" xfId="0" applyNumberFormat="1" applyFont="1" applyBorder="1" applyAlignment="1">
      <alignment vertical="top"/>
    </xf>
    <xf numFmtId="4" fontId="22" fillId="0" borderId="0" xfId="0" applyNumberFormat="1" applyFont="1" applyFill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3" fontId="22" fillId="0" borderId="0" xfId="0" applyNumberFormat="1" applyFont="1" applyFill="1" applyBorder="1" applyAlignment="1">
      <alignment vertical="top"/>
    </xf>
    <xf numFmtId="165" fontId="22" fillId="0" borderId="0" xfId="0" applyNumberFormat="1" applyFont="1" applyBorder="1" applyAlignment="1">
      <alignment horizontal="right" vertical="top" wrapText="1"/>
    </xf>
    <xf numFmtId="4" fontId="22" fillId="0" borderId="0" xfId="0" applyNumberFormat="1" applyFont="1" applyFill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3" fontId="21" fillId="0" borderId="0" xfId="0" applyNumberFormat="1" applyFont="1" applyBorder="1" applyAlignment="1">
      <alignment horizontal="right" vertical="top"/>
    </xf>
    <xf numFmtId="3" fontId="22" fillId="0" borderId="0" xfId="0" applyNumberFormat="1" applyFont="1" applyFill="1" applyAlignment="1">
      <alignment horizontal="right" vertical="top" wrapText="1"/>
    </xf>
    <xf numFmtId="3" fontId="22" fillId="19" borderId="0" xfId="0" applyNumberFormat="1" applyFont="1" applyFill="1" applyAlignment="1">
      <alignment horizontal="right" wrapText="1"/>
    </xf>
    <xf numFmtId="0" fontId="41" fillId="0" borderId="0" xfId="0" applyFont="1" applyAlignment="1">
      <alignment vertical="center"/>
    </xf>
    <xf numFmtId="0" fontId="40" fillId="0" borderId="0" xfId="48" applyFont="1" applyAlignment="1"/>
    <xf numFmtId="0" fontId="45" fillId="0" borderId="0" xfId="0" applyFont="1" applyAlignment="1">
      <alignment vertical="center"/>
    </xf>
    <xf numFmtId="2" fontId="22" fillId="0" borderId="0" xfId="39" applyNumberFormat="1" applyFont="1" applyBorder="1" applyAlignment="1">
      <alignment horizontal="right" vertical="top" wrapText="1"/>
    </xf>
    <xf numFmtId="2" fontId="22" fillId="0" borderId="0" xfId="39" applyNumberFormat="1" applyFont="1" applyBorder="1" applyAlignment="1">
      <alignment horizontal="right" vertical="top"/>
    </xf>
    <xf numFmtId="2" fontId="21" fillId="0" borderId="0" xfId="39" applyNumberFormat="1" applyFont="1" applyBorder="1" applyAlignment="1">
      <alignment horizontal="right" vertical="top"/>
    </xf>
    <xf numFmtId="2" fontId="21" fillId="0" borderId="0" xfId="0" applyNumberFormat="1" applyFont="1"/>
    <xf numFmtId="2" fontId="22" fillId="0" borderId="0" xfId="0" applyNumberFormat="1" applyFont="1" applyBorder="1" applyAlignment="1">
      <alignment horizontal="right" vertical="top" wrapText="1"/>
    </xf>
    <xf numFmtId="2" fontId="22" fillId="0" borderId="0" xfId="0" applyNumberFormat="1" applyFont="1" applyBorder="1" applyAlignment="1">
      <alignment horizontal="right" vertical="top"/>
    </xf>
    <xf numFmtId="2" fontId="21" fillId="0" borderId="0" xfId="0" applyNumberFormat="1" applyFont="1" applyBorder="1" applyAlignment="1">
      <alignment horizontal="right" vertical="top"/>
    </xf>
    <xf numFmtId="3" fontId="21" fillId="0" borderId="0" xfId="0" applyNumberFormat="1" applyFont="1" applyAlignment="1">
      <alignment horizontal="right" vertical="top"/>
    </xf>
    <xf numFmtId="2" fontId="22" fillId="0" borderId="0" xfId="39" applyNumberFormat="1" applyFont="1" applyFill="1" applyAlignment="1">
      <alignment horizontal="right" vertical="top" wrapText="1"/>
    </xf>
    <xf numFmtId="2" fontId="22" fillId="0" borderId="0" xfId="0" applyNumberFormat="1" applyFont="1" applyFill="1" applyAlignment="1">
      <alignment horizontal="right" vertical="top" wrapText="1"/>
    </xf>
    <xf numFmtId="3" fontId="22" fillId="0" borderId="0" xfId="0" applyNumberFormat="1" applyFont="1" applyAlignment="1">
      <alignment horizontal="right" vertical="top" wrapText="1"/>
    </xf>
    <xf numFmtId="2" fontId="22" fillId="0" borderId="0" xfId="0" applyNumberFormat="1" applyFont="1" applyAlignment="1">
      <alignment horizontal="right" vertical="top" wrapText="1"/>
    </xf>
    <xf numFmtId="3" fontId="22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 vertical="top"/>
    </xf>
    <xf numFmtId="2" fontId="21" fillId="0" borderId="0" xfId="0" applyNumberFormat="1" applyFont="1" applyAlignment="1">
      <alignment horizontal="right" vertical="top"/>
    </xf>
    <xf numFmtId="2" fontId="21" fillId="0" borderId="0" xfId="39" applyNumberFormat="1" applyFont="1" applyAlignment="1">
      <alignment horizontal="right"/>
    </xf>
    <xf numFmtId="2" fontId="21" fillId="0" borderId="0" xfId="0" applyNumberFormat="1" applyFont="1" applyAlignment="1">
      <alignment horizontal="right"/>
    </xf>
    <xf numFmtId="168" fontId="22" fillId="0" borderId="20" xfId="0" applyNumberFormat="1" applyFont="1" applyBorder="1" applyAlignment="1">
      <alignment horizontal="right"/>
    </xf>
    <xf numFmtId="0" fontId="22" fillId="0" borderId="12" xfId="0" applyFont="1" applyBorder="1" applyAlignment="1">
      <alignment horizontal="left"/>
    </xf>
    <xf numFmtId="168" fontId="22" fillId="0" borderId="12" xfId="0" applyNumberFormat="1" applyFont="1" applyFill="1" applyBorder="1" applyAlignment="1">
      <alignment horizontal="right"/>
    </xf>
    <xf numFmtId="0" fontId="22" fillId="0" borderId="12" xfId="0" applyFont="1" applyFill="1" applyBorder="1"/>
    <xf numFmtId="170" fontId="22" fillId="0" borderId="12" xfId="0" applyNumberFormat="1" applyFont="1" applyFill="1" applyBorder="1" applyAlignment="1">
      <alignment horizontal="right"/>
    </xf>
    <xf numFmtId="168" fontId="22" fillId="0" borderId="19" xfId="0" applyNumberFormat="1" applyFont="1" applyFill="1" applyBorder="1" applyAlignment="1">
      <alignment horizontal="left"/>
    </xf>
    <xf numFmtId="9" fontId="22" fillId="0" borderId="19" xfId="39" applyFont="1" applyFill="1" applyBorder="1" applyAlignment="1">
      <alignment horizontal="right"/>
    </xf>
    <xf numFmtId="0" fontId="22" fillId="0" borderId="26" xfId="0" applyFont="1" applyFill="1" applyBorder="1" applyAlignment="1">
      <alignment horizontal="left"/>
    </xf>
    <xf numFmtId="3" fontId="22" fillId="0" borderId="26" xfId="0" applyNumberFormat="1" applyFont="1" applyBorder="1"/>
    <xf numFmtId="3" fontId="22" fillId="0" borderId="25" xfId="0" applyNumberFormat="1" applyFont="1" applyBorder="1"/>
    <xf numFmtId="0" fontId="22" fillId="0" borderId="27" xfId="0" applyFont="1" applyFill="1" applyBorder="1" applyAlignment="1">
      <alignment horizontal="left"/>
    </xf>
    <xf numFmtId="3" fontId="22" fillId="0" borderId="27" xfId="0" applyNumberFormat="1" applyFont="1" applyFill="1" applyBorder="1"/>
    <xf numFmtId="4" fontId="22" fillId="0" borderId="27" xfId="0" applyNumberFormat="1" applyFont="1" applyFill="1" applyBorder="1"/>
    <xf numFmtId="0" fontId="28" fillId="0" borderId="25" xfId="0" applyFont="1" applyFill="1" applyBorder="1"/>
    <xf numFmtId="3" fontId="22" fillId="0" borderId="27" xfId="0" applyNumberFormat="1" applyFont="1" applyBorder="1"/>
    <xf numFmtId="0" fontId="22" fillId="0" borderId="0" xfId="0" applyFont="1" applyFill="1" applyBorder="1" applyAlignment="1">
      <alignment horizontal="right" vertical="center"/>
    </xf>
    <xf numFmtId="0" fontId="22" fillId="19" borderId="0" xfId="0" applyFont="1" applyFill="1" applyAlignment="1">
      <alignment horizontal="center" vertical="center"/>
    </xf>
    <xf numFmtId="49" fontId="21" fillId="0" borderId="0" xfId="0" applyNumberFormat="1" applyFont="1" applyAlignment="1">
      <alignment horizontal="left"/>
    </xf>
    <xf numFmtId="49" fontId="22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Fill="1" applyAlignment="1">
      <alignment horizontal="left" vertical="top"/>
    </xf>
    <xf numFmtId="49" fontId="22" fillId="0" borderId="0" xfId="0" applyNumberFormat="1" applyFont="1" applyFill="1" applyAlignment="1">
      <alignment vertical="top"/>
    </xf>
    <xf numFmtId="49" fontId="22" fillId="0" borderId="0" xfId="0" applyNumberFormat="1" applyFont="1" applyBorder="1" applyAlignment="1">
      <alignment horizontal="left" vertical="top"/>
    </xf>
    <xf numFmtId="49" fontId="22" fillId="0" borderId="0" xfId="0" applyNumberFormat="1" applyFont="1"/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Fill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left" vertical="top"/>
    </xf>
    <xf numFmtId="49" fontId="22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right"/>
    </xf>
    <xf numFmtId="3" fontId="20" fillId="0" borderId="0" xfId="0" applyNumberFormat="1" applyFont="1" applyFill="1" applyBorder="1" applyAlignment="1"/>
    <xf numFmtId="0" fontId="40" fillId="0" borderId="0" xfId="48" applyFont="1" applyAlignment="1">
      <alignment horizontal="left"/>
    </xf>
    <xf numFmtId="0" fontId="4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49" fontId="45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right" wrapText="1"/>
    </xf>
    <xf numFmtId="3" fontId="22" fillId="0" borderId="0" xfId="0" applyNumberFormat="1" applyFont="1" applyAlignment="1">
      <alignment horizontal="center"/>
    </xf>
    <xf numFmtId="3" fontId="22" fillId="0" borderId="21" xfId="0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/>
    </xf>
    <xf numFmtId="3" fontId="22" fillId="0" borderId="11" xfId="0" applyNumberFormat="1" applyFont="1" applyBorder="1" applyAlignment="1">
      <alignment horizontal="center"/>
    </xf>
    <xf numFmtId="3" fontId="22" fillId="0" borderId="13" xfId="0" applyNumberFormat="1" applyFont="1" applyBorder="1" applyAlignment="1">
      <alignment horizontal="center"/>
    </xf>
    <xf numFmtId="0" fontId="21" fillId="0" borderId="0" xfId="0" applyNumberFormat="1" applyFont="1" applyAlignment="1">
      <alignment horizontal="left"/>
    </xf>
    <xf numFmtId="3" fontId="20" fillId="0" borderId="0" xfId="0" applyNumberFormat="1" applyFont="1" applyFill="1" applyAlignment="1">
      <alignment horizontal="left" wrapText="1"/>
    </xf>
    <xf numFmtId="3" fontId="22" fillId="0" borderId="21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2" fillId="0" borderId="20" xfId="0" applyFont="1" applyFill="1" applyBorder="1" applyAlignment="1">
      <alignment horizontal="left" wrapText="1"/>
    </xf>
    <xf numFmtId="0" fontId="22" fillId="0" borderId="0" xfId="0" applyFont="1" applyAlignment="1">
      <alignment horizontal="left" wrapText="1"/>
    </xf>
    <xf numFmtId="3" fontId="20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7000000}"/>
    <cellStyle name="Normal 2 2" xfId="45" xr:uid="{00000000-0005-0000-0000-000028000000}"/>
    <cellStyle name="Normal 3" xfId="46" xr:uid="{00000000-0005-0000-0000-000029000000}"/>
    <cellStyle name="Normal 8" xfId="43" xr:uid="{00000000-0005-0000-0000-00002A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llocations\Grant%20allocations\2018-19\Teaching\Grant%20tables\Templates\Spring%202018\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workbookViewId="0"/>
  </sheetViews>
  <sheetFormatPr defaultColWidth="9.1796875" defaultRowHeight="12.5" x14ac:dyDescent="0.25"/>
  <cols>
    <col min="1" max="10" width="9.1796875" style="196"/>
    <col min="11" max="11" width="25.26953125" style="196" customWidth="1"/>
    <col min="12" max="18" width="9.1796875" style="196"/>
    <col min="19" max="20" width="9.1796875" style="196" hidden="1" customWidth="1"/>
    <col min="21" max="16384" width="9.1796875" style="196"/>
  </cols>
  <sheetData>
    <row r="2" spans="1:20" ht="124.5" customHeight="1" x14ac:dyDescent="0.3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6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65">
      <c r="A4" s="285" t="str">
        <f>INSTNAME</f>
        <v>AECC University College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2.5" x14ac:dyDescent="0.65">
      <c r="A5" s="284">
        <f>UKPRN</f>
        <v>10000163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5" x14ac:dyDescent="0.3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35">
      <c r="A8" s="200"/>
    </row>
    <row r="9" spans="1:20" s="201" customFormat="1" ht="15" customHeight="1" x14ac:dyDescent="0.35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35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35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35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35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35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.5" x14ac:dyDescent="0.35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14:I14" location="Table_F!A1" display="Table F: 2018-19 HEIF formula parameters" xr:uid="{00000000-0004-0000-0000-000004000000}"/>
    <hyperlink ref="A9:I9" location="Table_A!A1" display="Table A: 2018-19 Summary of allocation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39"/>
  <sheetViews>
    <sheetView showGridLines="0" zoomScaleNormal="100" workbookViewId="0"/>
  </sheetViews>
  <sheetFormatPr defaultColWidth="9.1796875" defaultRowHeight="12.5" x14ac:dyDescent="0.25"/>
  <cols>
    <col min="1" max="1" width="16.453125" style="196" customWidth="1"/>
    <col min="2" max="2" width="15.1796875" style="196" customWidth="1"/>
    <col min="3" max="3" width="21.453125" style="196" customWidth="1"/>
    <col min="4" max="4" width="14.26953125" style="196" customWidth="1"/>
    <col min="5" max="5" width="13.26953125" style="196" customWidth="1"/>
    <col min="6" max="6" width="14.453125" style="196" customWidth="1"/>
    <col min="7" max="7" width="8.453125" style="196" customWidth="1"/>
    <col min="8" max="8" width="10.453125" style="196" customWidth="1"/>
    <col min="9" max="9" width="10.81640625" style="196" customWidth="1"/>
    <col min="10" max="10" width="18.7265625" style="196" hidden="1" customWidth="1"/>
    <col min="11" max="12" width="9.1796875" style="196" hidden="1" customWidth="1"/>
    <col min="13" max="13" width="11.26953125" style="196" hidden="1" customWidth="1"/>
    <col min="14" max="14" width="14.54296875" style="196" hidden="1" customWidth="1"/>
    <col min="15" max="15" width="11.54296875" style="196" bestFit="1" customWidth="1"/>
    <col min="16" max="16384" width="9.1796875" style="196"/>
  </cols>
  <sheetData>
    <row r="2" spans="1:15" ht="15.5" x14ac:dyDescent="0.3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3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3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3">
      <c r="A5" s="194" t="s">
        <v>56</v>
      </c>
      <c r="B5" s="96">
        <v>10000163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3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3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3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3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3">
      <c r="A10" s="7" t="s">
        <v>1</v>
      </c>
      <c r="B10" s="7"/>
      <c r="C10" s="7"/>
      <c r="D10" s="13" t="s">
        <v>20</v>
      </c>
      <c r="E10" s="89"/>
      <c r="F10" s="89">
        <v>0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3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3">
      <c r="A12" s="28"/>
      <c r="B12" s="186"/>
      <c r="C12" s="186"/>
      <c r="D12" s="186" t="s">
        <v>111</v>
      </c>
      <c r="E12" s="187">
        <f>QR_TOT</f>
        <v>0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0</v>
      </c>
    </row>
    <row r="13" spans="1:15" ht="14.25" customHeight="1" x14ac:dyDescent="0.3">
      <c r="A13" s="28"/>
      <c r="B13" s="267"/>
      <c r="C13" s="267"/>
      <c r="D13" s="267" t="s">
        <v>191</v>
      </c>
      <c r="E13" s="95"/>
      <c r="F13" s="20">
        <v>0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3">
      <c r="A14" s="7"/>
      <c r="B14" s="7"/>
      <c r="C14" s="7"/>
      <c r="D14" s="13" t="s">
        <v>21</v>
      </c>
      <c r="E14" s="89"/>
      <c r="F14" s="89">
        <v>0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3">
      <c r="A15" s="7"/>
      <c r="B15" s="7"/>
      <c r="C15" s="7"/>
      <c r="D15" s="13" t="s">
        <v>22</v>
      </c>
      <c r="E15" s="89"/>
      <c r="F15" s="89">
        <v>3492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3">
      <c r="A16" s="7"/>
      <c r="B16" s="7"/>
      <c r="C16" s="7"/>
      <c r="D16" s="13" t="s">
        <v>109</v>
      </c>
      <c r="E16" s="89"/>
      <c r="F16" s="89">
        <v>0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3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3">
      <c r="A18" s="2"/>
      <c r="B18" s="2"/>
      <c r="C18" s="2"/>
      <c r="D18" s="15" t="s">
        <v>59</v>
      </c>
      <c r="E18" s="89"/>
      <c r="F18" s="89">
        <v>3492</v>
      </c>
      <c r="G18" s="14"/>
      <c r="H18" s="14"/>
      <c r="J18" s="268" t="s">
        <v>78</v>
      </c>
    </row>
    <row r="19" spans="1:14" ht="13.5" x14ac:dyDescent="0.3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3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3">
      <c r="A21" s="2" t="s">
        <v>118</v>
      </c>
      <c r="B21" s="2"/>
      <c r="C21" s="2"/>
      <c r="D21" s="13" t="s">
        <v>119</v>
      </c>
      <c r="E21" s="89"/>
      <c r="F21" s="89">
        <v>0</v>
      </c>
      <c r="G21" s="14"/>
      <c r="H21" s="14"/>
      <c r="J21" s="62" t="s">
        <v>163</v>
      </c>
    </row>
    <row r="22" spans="1:14" s="3" customFormat="1" ht="13.5" x14ac:dyDescent="0.3">
      <c r="A22" s="2"/>
      <c r="B22" s="2"/>
      <c r="C22" s="208"/>
      <c r="D22" s="143" t="s">
        <v>160</v>
      </c>
      <c r="E22" s="144">
        <f>HEIF_MAIN*(50/203)</f>
        <v>0</v>
      </c>
      <c r="G22" s="14"/>
      <c r="H22" s="14"/>
      <c r="M22" s="61"/>
      <c r="N22" s="61"/>
    </row>
    <row r="23" spans="1:14" s="3" customFormat="1" ht="13.5" x14ac:dyDescent="0.3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3">
      <c r="A24" s="2"/>
      <c r="B24" s="2"/>
      <c r="C24" s="2"/>
      <c r="D24" s="15" t="s">
        <v>120</v>
      </c>
      <c r="E24" s="89"/>
      <c r="F24" s="89">
        <v>0</v>
      </c>
      <c r="G24" s="14"/>
      <c r="H24" s="14"/>
      <c r="J24" s="62" t="s">
        <v>112</v>
      </c>
    </row>
    <row r="25" spans="1:14" ht="13.5" x14ac:dyDescent="0.3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3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5" x14ac:dyDescent="0.35">
      <c r="A27" s="1" t="s">
        <v>10</v>
      </c>
      <c r="B27" s="1"/>
      <c r="C27" s="1"/>
      <c r="D27" s="6"/>
      <c r="E27" s="88"/>
      <c r="F27" s="88">
        <v>3492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" thickBot="1" x14ac:dyDescent="0.4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3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3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3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3">
      <c r="D32" s="10"/>
      <c r="E32" s="10"/>
      <c r="F32" s="19"/>
      <c r="G32" s="17"/>
      <c r="H32" s="17"/>
      <c r="J32" s="61"/>
    </row>
    <row r="33" spans="1:14" s="3" customFormat="1" ht="24" customHeight="1" x14ac:dyDescent="0.3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3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3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3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3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3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3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pageSetUpPr fitToPage="1"/>
  </sheetPr>
  <dimension ref="A1:Z217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12.453125" style="274" customWidth="1"/>
    <col min="2" max="2" width="3.81640625" style="275" customWidth="1"/>
    <col min="3" max="3" width="2.7265625" style="275" customWidth="1"/>
    <col min="4" max="4" width="50.1796875" style="274" customWidth="1"/>
    <col min="5" max="5" width="15.54296875" style="274" customWidth="1"/>
    <col min="6" max="10" width="8.81640625" style="5" customWidth="1"/>
    <col min="11" max="22" width="8.81640625" style="14" customWidth="1"/>
    <col min="23" max="23" width="13" style="5" customWidth="1"/>
    <col min="24" max="24" width="13" style="16" customWidth="1"/>
    <col min="25" max="25" width="13" style="5" customWidth="1"/>
    <col min="26" max="26" width="9.1796875" style="5" customWidth="1"/>
    <col min="27" max="28" width="9.1796875" style="5"/>
    <col min="29" max="29" width="9.1796875" style="5" customWidth="1"/>
    <col min="30" max="16384" width="9.1796875" style="5"/>
  </cols>
  <sheetData>
    <row r="1" spans="1:26" x14ac:dyDescent="0.3">
      <c r="A1" s="5"/>
      <c r="B1" s="287"/>
      <c r="C1" s="287"/>
      <c r="D1" s="287"/>
      <c r="E1" s="5"/>
      <c r="W1" s="16"/>
      <c r="Z1" s="14"/>
    </row>
    <row r="2" spans="1:26" ht="15.5" x14ac:dyDescent="0.3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3">
      <c r="A3" s="31"/>
      <c r="B3" s="31"/>
      <c r="C3" s="31"/>
      <c r="D3" s="5"/>
      <c r="E3" s="5"/>
      <c r="W3" s="16"/>
    </row>
    <row r="4" spans="1:26" x14ac:dyDescent="0.3">
      <c r="A4" s="194" t="s">
        <v>55</v>
      </c>
      <c r="B4" s="269" t="str">
        <f>INSTNAME</f>
        <v>AECC University College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3">
      <c r="A5" s="194" t="s">
        <v>56</v>
      </c>
      <c r="B5" s="292">
        <f>UKPRN</f>
        <v>10000163</v>
      </c>
      <c r="C5" s="292"/>
      <c r="D5" s="292"/>
      <c r="E5" s="5"/>
      <c r="W5" s="16"/>
      <c r="Y5" s="20"/>
    </row>
    <row r="6" spans="1:26" s="14" customFormat="1" ht="15" customHeight="1" x14ac:dyDescent="0.3">
      <c r="W6" s="30"/>
      <c r="X6" s="30"/>
      <c r="Y6" s="89"/>
    </row>
    <row r="7" spans="1:26" ht="14.25" customHeight="1" x14ac:dyDescent="0.3">
      <c r="A7" s="5"/>
      <c r="B7" s="31"/>
      <c r="C7" s="31" t="s">
        <v>108</v>
      </c>
      <c r="D7" s="5"/>
      <c r="E7" s="82">
        <f>SUM(W15:W217)</f>
        <v>0</v>
      </c>
      <c r="W7" s="16"/>
      <c r="X7" s="14"/>
      <c r="Y7" s="89"/>
      <c r="Z7" s="31"/>
    </row>
    <row r="8" spans="1:26" s="14" customFormat="1" ht="14.25" customHeight="1" x14ac:dyDescent="0.3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3">
      <c r="C9" s="31" t="s">
        <v>191</v>
      </c>
      <c r="E9" s="82">
        <f>SUM(Y15:Y217)</f>
        <v>0</v>
      </c>
      <c r="H9" s="5"/>
      <c r="I9" s="5"/>
      <c r="J9" s="5"/>
      <c r="X9" s="5"/>
      <c r="Y9" s="89"/>
      <c r="Z9" s="33"/>
    </row>
    <row r="10" spans="1:26" x14ac:dyDescent="0.3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3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3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3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3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3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3">
      <c r="A16" s="270"/>
      <c r="B16" s="270"/>
      <c r="C16" s="270"/>
      <c r="D16" s="270"/>
      <c r="E16" s="270"/>
      <c r="F16" s="225"/>
      <c r="G16" s="225"/>
      <c r="H16" s="225"/>
      <c r="I16" s="225"/>
      <c r="J16" s="225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7"/>
      <c r="X16" s="227"/>
      <c r="Y16" s="227"/>
    </row>
    <row r="17" spans="1:25" s="50" customFormat="1" x14ac:dyDescent="0.3">
      <c r="A17" s="271"/>
      <c r="B17" s="271"/>
      <c r="C17" s="271"/>
      <c r="D17" s="272"/>
      <c r="E17" s="272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51"/>
    </row>
    <row r="18" spans="1:25" s="50" customFormat="1" x14ac:dyDescent="0.3">
      <c r="A18" s="270"/>
      <c r="B18" s="270"/>
      <c r="C18" s="270"/>
      <c r="D18" s="270"/>
      <c r="E18" s="270"/>
      <c r="F18" s="225"/>
      <c r="G18" s="225"/>
      <c r="H18" s="225"/>
      <c r="I18" s="225"/>
      <c r="J18" s="225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7"/>
      <c r="X18" s="227"/>
      <c r="Y18" s="51"/>
    </row>
    <row r="19" spans="1:25" s="50" customFormat="1" x14ac:dyDescent="0.3">
      <c r="A19" s="270"/>
      <c r="B19" s="270"/>
      <c r="C19" s="270"/>
      <c r="D19" s="270"/>
      <c r="E19" s="270"/>
      <c r="F19" s="225"/>
      <c r="G19" s="225"/>
      <c r="H19" s="225"/>
      <c r="I19" s="225"/>
      <c r="J19" s="225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7"/>
      <c r="X19" s="227"/>
      <c r="Y19" s="51"/>
    </row>
    <row r="20" spans="1:25" s="50" customFormat="1" x14ac:dyDescent="0.3">
      <c r="A20" s="270"/>
      <c r="B20" s="270"/>
      <c r="C20" s="270"/>
      <c r="D20" s="270"/>
      <c r="E20" s="270"/>
      <c r="F20" s="225"/>
      <c r="G20" s="225"/>
      <c r="H20" s="225"/>
      <c r="I20" s="225"/>
      <c r="J20" s="225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7"/>
      <c r="X20" s="227"/>
      <c r="Y20" s="51"/>
    </row>
    <row r="21" spans="1:25" s="50" customFormat="1" x14ac:dyDescent="0.3">
      <c r="A21" s="270"/>
      <c r="B21" s="270"/>
      <c r="C21" s="270"/>
      <c r="D21" s="270"/>
      <c r="E21" s="270"/>
      <c r="F21" s="225"/>
      <c r="G21" s="225"/>
      <c r="H21" s="225"/>
      <c r="I21" s="225"/>
      <c r="J21" s="225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7"/>
      <c r="Y21" s="51"/>
    </row>
    <row r="22" spans="1:25" s="50" customFormat="1" x14ac:dyDescent="0.3">
      <c r="A22" s="270"/>
      <c r="B22" s="270"/>
      <c r="C22" s="270"/>
      <c r="D22" s="270"/>
      <c r="E22" s="270"/>
      <c r="F22" s="225"/>
      <c r="G22" s="225"/>
      <c r="H22" s="225"/>
      <c r="I22" s="225"/>
      <c r="J22" s="225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7"/>
      <c r="Y22" s="51"/>
    </row>
    <row r="23" spans="1:25" s="50" customFormat="1" x14ac:dyDescent="0.3">
      <c r="A23" s="270"/>
      <c r="B23" s="270"/>
      <c r="C23" s="270"/>
      <c r="D23" s="270"/>
      <c r="E23" s="270"/>
      <c r="F23" s="225"/>
      <c r="G23" s="225"/>
      <c r="H23" s="225"/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7"/>
      <c r="Y23" s="51"/>
    </row>
    <row r="24" spans="1:25" s="50" customFormat="1" x14ac:dyDescent="0.3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3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3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3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3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3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3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3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3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3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3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3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3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3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3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3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3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3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3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3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3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3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3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3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3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3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3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3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3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3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3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3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3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3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3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3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3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3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3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3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3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3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3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3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3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3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3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3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3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3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3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3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3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3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3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3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3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3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3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3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3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22" customFormat="1" x14ac:dyDescent="0.3">
      <c r="A85" s="273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</row>
    <row r="86" spans="1:25" x14ac:dyDescent="0.3">
      <c r="A86" s="273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</row>
    <row r="87" spans="1:25" x14ac:dyDescent="0.3">
      <c r="A87" s="273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</row>
    <row r="88" spans="1:25" x14ac:dyDescent="0.3">
      <c r="A88" s="273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</row>
    <row r="89" spans="1:25" x14ac:dyDescent="0.3">
      <c r="A89" s="273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</row>
    <row r="90" spans="1:25" x14ac:dyDescent="0.3">
      <c r="A90" s="273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</row>
    <row r="91" spans="1:25" x14ac:dyDescent="0.3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3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3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3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3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3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3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3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3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3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3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3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3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3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3">
      <c r="A105" s="273"/>
      <c r="B105" s="273"/>
      <c r="C105" s="273"/>
      <c r="D105" s="273"/>
      <c r="E105" s="273"/>
      <c r="F105" s="221"/>
      <c r="G105" s="221"/>
      <c r="H105" s="221"/>
      <c r="I105" s="221"/>
      <c r="J105" s="221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6"/>
      <c r="W105" s="227"/>
      <c r="X105" s="228"/>
    </row>
    <row r="106" spans="1:24" x14ac:dyDescent="0.3">
      <c r="A106" s="273"/>
      <c r="B106" s="273"/>
      <c r="C106" s="273"/>
      <c r="D106" s="273"/>
      <c r="E106" s="273"/>
      <c r="F106" s="221"/>
      <c r="G106" s="221"/>
      <c r="H106" s="221"/>
      <c r="I106" s="221"/>
      <c r="J106" s="221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6"/>
      <c r="W106" s="227"/>
      <c r="X106" s="228"/>
    </row>
    <row r="107" spans="1:24" x14ac:dyDescent="0.3">
      <c r="A107" s="273"/>
      <c r="B107" s="273"/>
      <c r="C107" s="273"/>
      <c r="D107" s="273"/>
      <c r="E107" s="273"/>
      <c r="F107" s="221"/>
      <c r="G107" s="221"/>
      <c r="H107" s="221"/>
      <c r="I107" s="221"/>
      <c r="J107" s="221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6"/>
      <c r="W107" s="227"/>
      <c r="X107" s="228"/>
    </row>
    <row r="108" spans="1:24" x14ac:dyDescent="0.3">
      <c r="A108" s="273"/>
      <c r="B108" s="273"/>
      <c r="C108" s="273"/>
      <c r="D108" s="273"/>
      <c r="E108" s="273"/>
      <c r="F108" s="221"/>
      <c r="G108" s="221"/>
      <c r="H108" s="221"/>
      <c r="I108" s="221"/>
      <c r="J108" s="221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6"/>
      <c r="W108" s="227"/>
      <c r="X108" s="228"/>
    </row>
    <row r="109" spans="1:24" x14ac:dyDescent="0.3">
      <c r="A109" s="273"/>
      <c r="B109" s="273"/>
      <c r="C109" s="273"/>
      <c r="D109" s="273"/>
      <c r="E109" s="273"/>
      <c r="F109" s="221"/>
      <c r="G109" s="221"/>
      <c r="H109" s="221"/>
      <c r="I109" s="221"/>
      <c r="J109" s="221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6"/>
      <c r="W109" s="227"/>
      <c r="X109" s="228"/>
    </row>
    <row r="110" spans="1:24" x14ac:dyDescent="0.3">
      <c r="A110" s="273"/>
      <c r="B110" s="273"/>
      <c r="C110" s="273"/>
      <c r="D110" s="273"/>
      <c r="E110" s="273"/>
      <c r="F110" s="221"/>
      <c r="G110" s="221"/>
      <c r="H110" s="221"/>
      <c r="I110" s="221"/>
      <c r="J110" s="221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6"/>
      <c r="W110" s="227"/>
      <c r="X110" s="228"/>
    </row>
    <row r="111" spans="1:24" x14ac:dyDescent="0.3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3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9"/>
    </row>
    <row r="113" spans="1:24" x14ac:dyDescent="0.3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9"/>
    </row>
    <row r="114" spans="1:24" x14ac:dyDescent="0.3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6"/>
      <c r="W114" s="227"/>
      <c r="X114" s="229"/>
    </row>
    <row r="115" spans="1:24" x14ac:dyDescent="0.3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6"/>
      <c r="W115" s="227"/>
      <c r="X115" s="229"/>
    </row>
    <row r="116" spans="1:24" x14ac:dyDescent="0.3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6"/>
      <c r="W116" s="227"/>
      <c r="X116" s="229"/>
    </row>
    <row r="117" spans="1:24" x14ac:dyDescent="0.3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6"/>
      <c r="W117" s="227"/>
      <c r="X117" s="229"/>
    </row>
    <row r="118" spans="1:24" x14ac:dyDescent="0.3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6"/>
      <c r="W118" s="227"/>
      <c r="X118" s="229"/>
    </row>
    <row r="119" spans="1:24" x14ac:dyDescent="0.3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6"/>
      <c r="W119" s="227"/>
      <c r="X119" s="229"/>
    </row>
    <row r="120" spans="1:24" x14ac:dyDescent="0.3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3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3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3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3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3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3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3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3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3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3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3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3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3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3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3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3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3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3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3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3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3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3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3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3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3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3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3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3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3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3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3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3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3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3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3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3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3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3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3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3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3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3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3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3"/>
    </row>
    <row r="164" spans="1:24" x14ac:dyDescent="0.3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3"/>
    </row>
    <row r="165" spans="1:24" x14ac:dyDescent="0.3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3"/>
    </row>
    <row r="166" spans="1:24" x14ac:dyDescent="0.3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3"/>
    </row>
    <row r="167" spans="1:24" x14ac:dyDescent="0.3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3"/>
    </row>
    <row r="168" spans="1:24" x14ac:dyDescent="0.3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3"/>
    </row>
    <row r="169" spans="1:24" x14ac:dyDescent="0.3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3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3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3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3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3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3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3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3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3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3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3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3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3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3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3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3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3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3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3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3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3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3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3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3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3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3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3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3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3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3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3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3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3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3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3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3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3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3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3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3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3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3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3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3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3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3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3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3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4"/>
      <c r="W217" s="220"/>
      <c r="X217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16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17 P18:P217 J18:J217">
    <cfRule type="expression" dxfId="13" priority="7">
      <formula>IF($A18&lt;&gt;"",1,0)</formula>
    </cfRule>
  </conditionalFormatting>
  <conditionalFormatting sqref="A217:X217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6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 P16 V16">
    <cfRule type="expression" dxfId="8" priority="4">
      <formula>IF($A16&lt;&gt;"",1,0)</formula>
    </cfRule>
  </conditionalFormatting>
  <conditionalFormatting sqref="Y16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H30"/>
  <sheetViews>
    <sheetView showGridLines="0" zoomScaleNormal="100" workbookViewId="0"/>
  </sheetViews>
  <sheetFormatPr defaultColWidth="9.1796875" defaultRowHeight="15" customHeight="1" x14ac:dyDescent="0.3"/>
  <cols>
    <col min="1" max="1" width="16.7265625" style="6" customWidth="1"/>
    <col min="2" max="2" width="26.1796875" style="6" customWidth="1"/>
    <col min="3" max="3" width="17.453125" style="6" bestFit="1" customWidth="1"/>
    <col min="4" max="4" width="3.54296875" style="6" customWidth="1"/>
    <col min="5" max="5" width="17.453125" style="6" customWidth="1"/>
    <col min="6" max="6" width="10.26953125" style="6" bestFit="1" customWidth="1"/>
    <col min="7" max="7" width="16" style="6" hidden="1" customWidth="1"/>
    <col min="8" max="8" width="14.26953125" style="6" hidden="1" customWidth="1"/>
    <col min="9" max="9" width="14.7265625" style="6" bestFit="1" customWidth="1"/>
    <col min="10" max="10" width="15.1796875" style="6" bestFit="1" customWidth="1"/>
    <col min="11" max="12" width="12.7265625" style="6" bestFit="1" customWidth="1"/>
    <col min="13" max="13" width="9" style="6" bestFit="1" customWidth="1"/>
    <col min="14" max="14" width="12.453125" style="6" bestFit="1" customWidth="1"/>
    <col min="15" max="15" width="12.81640625" style="6" bestFit="1" customWidth="1"/>
    <col min="16" max="16384" width="9.1796875" style="6"/>
  </cols>
  <sheetData>
    <row r="1" spans="1:8" ht="15" customHeight="1" x14ac:dyDescent="0.3">
      <c r="H1" s="23"/>
    </row>
    <row r="2" spans="1:8" ht="15.75" customHeight="1" x14ac:dyDescent="0.3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3">
      <c r="A3" s="293"/>
      <c r="B3" s="293"/>
      <c r="C3" s="293"/>
      <c r="D3" s="13"/>
      <c r="E3" s="13"/>
    </row>
    <row r="5" spans="1:8" ht="13.5" x14ac:dyDescent="0.3">
      <c r="A5" s="8" t="s">
        <v>55</v>
      </c>
      <c r="B5" s="269" t="str">
        <f>INSTNAME</f>
        <v>AECC University College</v>
      </c>
    </row>
    <row r="6" spans="1:8" ht="13.5" x14ac:dyDescent="0.3">
      <c r="A6" s="8" t="s">
        <v>56</v>
      </c>
      <c r="B6" s="180">
        <f>UKPRN</f>
        <v>10000163</v>
      </c>
    </row>
    <row r="8" spans="1:8" ht="18.75" customHeight="1" thickBot="1" x14ac:dyDescent="0.35">
      <c r="A8" s="84" t="s">
        <v>21</v>
      </c>
      <c r="B8" s="84"/>
      <c r="G8" s="63" t="s">
        <v>79</v>
      </c>
    </row>
    <row r="9" spans="1:8" ht="15" customHeight="1" x14ac:dyDescent="0.3">
      <c r="A9" s="261" t="s">
        <v>175</v>
      </c>
      <c r="B9" s="261"/>
      <c r="C9" s="261">
        <v>0</v>
      </c>
      <c r="E9" s="6" t="s">
        <v>4</v>
      </c>
      <c r="G9" s="62" t="s">
        <v>81</v>
      </c>
    </row>
    <row r="10" spans="1:8" ht="15" customHeight="1" x14ac:dyDescent="0.3">
      <c r="A10" s="259" t="s">
        <v>176</v>
      </c>
      <c r="B10" s="259"/>
      <c r="C10" s="260">
        <v>0</v>
      </c>
      <c r="E10" s="6" t="s">
        <v>5</v>
      </c>
      <c r="G10" s="62" t="s">
        <v>82</v>
      </c>
    </row>
    <row r="11" spans="1:8" ht="15" customHeight="1" x14ac:dyDescent="0.3">
      <c r="A11" s="262" t="s">
        <v>177</v>
      </c>
      <c r="B11" s="262"/>
      <c r="C11" s="263">
        <v>0</v>
      </c>
      <c r="D11" s="17"/>
      <c r="E11" s="17" t="s">
        <v>6</v>
      </c>
      <c r="F11" s="53"/>
      <c r="G11" s="62" t="s">
        <v>87</v>
      </c>
    </row>
    <row r="12" spans="1:8" ht="15" customHeight="1" x14ac:dyDescent="0.3">
      <c r="A12" s="262" t="s">
        <v>188</v>
      </c>
      <c r="B12" s="118"/>
      <c r="C12" s="263">
        <v>0</v>
      </c>
      <c r="D12" s="17"/>
      <c r="E12" s="17" t="s">
        <v>7</v>
      </c>
      <c r="F12" s="53"/>
      <c r="G12" s="62" t="s">
        <v>88</v>
      </c>
    </row>
    <row r="13" spans="1:8" ht="15" customHeight="1" x14ac:dyDescent="0.3">
      <c r="A13" s="262" t="s">
        <v>100</v>
      </c>
      <c r="B13" s="262"/>
      <c r="C13" s="263">
        <v>0</v>
      </c>
      <c r="D13" s="17"/>
      <c r="E13" s="17" t="s">
        <v>98</v>
      </c>
      <c r="F13" s="53"/>
      <c r="G13" s="62" t="s">
        <v>62</v>
      </c>
    </row>
    <row r="14" spans="1:8" ht="15" customHeight="1" x14ac:dyDescent="0.3">
      <c r="A14" s="262" t="s">
        <v>2</v>
      </c>
      <c r="B14" s="262"/>
      <c r="C14" s="264">
        <v>0</v>
      </c>
      <c r="D14" s="54"/>
      <c r="E14" s="54" t="s">
        <v>9</v>
      </c>
      <c r="F14" s="21"/>
      <c r="G14" s="62" t="s">
        <v>63</v>
      </c>
    </row>
    <row r="15" spans="1:8" ht="15" customHeight="1" x14ac:dyDescent="0.3">
      <c r="A15" s="262" t="s">
        <v>178</v>
      </c>
      <c r="B15" s="262"/>
      <c r="C15" s="263">
        <v>0</v>
      </c>
      <c r="D15" s="17"/>
      <c r="E15" s="17" t="s">
        <v>85</v>
      </c>
      <c r="G15" s="62" t="s">
        <v>64</v>
      </c>
    </row>
    <row r="16" spans="1:8" ht="15" customHeight="1" x14ac:dyDescent="0.3">
      <c r="A16" s="74" t="s">
        <v>61</v>
      </c>
      <c r="B16" s="74"/>
      <c r="C16" s="75">
        <v>0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35">
      <c r="A17" s="78" t="s">
        <v>101</v>
      </c>
      <c r="B17" s="78"/>
      <c r="C17" s="77">
        <v>0</v>
      </c>
      <c r="D17" s="73"/>
      <c r="E17" s="17" t="s">
        <v>86</v>
      </c>
      <c r="F17" s="53"/>
      <c r="G17" s="62" t="s">
        <v>66</v>
      </c>
    </row>
    <row r="18" spans="1:7" ht="15" customHeight="1" x14ac:dyDescent="0.3">
      <c r="A18" s="3"/>
      <c r="B18" s="3"/>
      <c r="G18" s="61"/>
    </row>
    <row r="19" spans="1:7" ht="15" customHeight="1" x14ac:dyDescent="0.3">
      <c r="A19" s="3"/>
      <c r="B19" s="3"/>
      <c r="G19" s="61"/>
    </row>
    <row r="20" spans="1:7" ht="18.75" customHeight="1" thickBot="1" x14ac:dyDescent="0.35">
      <c r="A20" s="85" t="s">
        <v>22</v>
      </c>
      <c r="B20" s="85"/>
      <c r="C20" s="27"/>
      <c r="G20" s="61"/>
    </row>
    <row r="21" spans="1:7" ht="15" customHeight="1" x14ac:dyDescent="0.3">
      <c r="A21" s="265" t="s">
        <v>179</v>
      </c>
      <c r="B21" s="265"/>
      <c r="C21" s="261">
        <v>0</v>
      </c>
      <c r="E21" s="6" t="s">
        <v>4</v>
      </c>
      <c r="G21" s="62" t="s">
        <v>83</v>
      </c>
    </row>
    <row r="22" spans="1:7" ht="15" customHeight="1" x14ac:dyDescent="0.3">
      <c r="A22" s="262" t="s">
        <v>180</v>
      </c>
      <c r="B22" s="262"/>
      <c r="C22" s="266">
        <v>83166</v>
      </c>
      <c r="E22" s="6" t="s">
        <v>5</v>
      </c>
      <c r="G22" s="62" t="s">
        <v>84</v>
      </c>
    </row>
    <row r="23" spans="1:7" ht="15" customHeight="1" x14ac:dyDescent="0.3">
      <c r="A23" s="262" t="s">
        <v>181</v>
      </c>
      <c r="B23" s="262"/>
      <c r="C23" s="263">
        <v>0</v>
      </c>
      <c r="D23" s="17"/>
      <c r="E23" s="17" t="s">
        <v>6</v>
      </c>
      <c r="G23" s="62" t="s">
        <v>89</v>
      </c>
    </row>
    <row r="24" spans="1:7" ht="15" customHeight="1" x14ac:dyDescent="0.3">
      <c r="A24" s="262" t="s">
        <v>189</v>
      </c>
      <c r="B24" s="118"/>
      <c r="C24" s="263">
        <v>0</v>
      </c>
      <c r="D24" s="17"/>
      <c r="E24" s="17" t="s">
        <v>7</v>
      </c>
      <c r="G24" s="62" t="s">
        <v>90</v>
      </c>
    </row>
    <row r="25" spans="1:7" ht="15" customHeight="1" x14ac:dyDescent="0.3">
      <c r="A25" s="262" t="s">
        <v>201</v>
      </c>
      <c r="B25" s="262"/>
      <c r="C25" s="263">
        <v>27722</v>
      </c>
      <c r="D25" s="17"/>
      <c r="E25" s="17" t="s">
        <v>98</v>
      </c>
      <c r="G25" s="62" t="s">
        <v>67</v>
      </c>
    </row>
    <row r="26" spans="1:7" ht="15" customHeight="1" x14ac:dyDescent="0.3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35">
      <c r="A27" s="76" t="s">
        <v>102</v>
      </c>
      <c r="B27" s="76"/>
      <c r="C27" s="77">
        <v>3492</v>
      </c>
      <c r="D27" s="73"/>
      <c r="E27" s="17" t="s">
        <v>85</v>
      </c>
      <c r="G27" s="62" t="s">
        <v>69</v>
      </c>
    </row>
    <row r="29" spans="1:7" ht="15" hidden="1" customHeight="1" x14ac:dyDescent="0.3">
      <c r="C29" s="62" t="s">
        <v>156</v>
      </c>
      <c r="D29" s="61"/>
      <c r="E29" s="61"/>
    </row>
    <row r="30" spans="1:7" ht="15" customHeight="1" x14ac:dyDescent="0.3">
      <c r="A30" s="7" t="s">
        <v>200</v>
      </c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Q498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796875" defaultRowHeight="13.5" x14ac:dyDescent="0.3"/>
  <cols>
    <col min="1" max="1" width="5.81640625" style="274" customWidth="1"/>
    <col min="2" max="2" width="5" style="275" customWidth="1"/>
    <col min="3" max="3" width="3.7265625" style="275" customWidth="1"/>
    <col min="4" max="4" width="58" style="279" customWidth="1"/>
    <col min="5" max="5" width="13.1796875" style="274" customWidth="1"/>
    <col min="6" max="6" width="37.81640625" style="274" customWidth="1"/>
    <col min="7" max="11" width="8.81640625" style="5" customWidth="1"/>
    <col min="12" max="13" width="11.453125" style="238" customWidth="1"/>
    <col min="14" max="14" width="17.1796875" style="238" customWidth="1"/>
    <col min="15" max="15" width="11.26953125" style="16" bestFit="1" customWidth="1"/>
    <col min="16" max="16" width="9.1796875" style="5"/>
    <col min="17" max="17" width="9.1796875" style="5" customWidth="1"/>
    <col min="18" max="18" width="9.1796875" style="5"/>
    <col min="19" max="19" width="9.1796875" style="5" customWidth="1"/>
    <col min="20" max="16384" width="9.1796875" style="5"/>
  </cols>
  <sheetData>
    <row r="1" spans="1:17" x14ac:dyDescent="0.3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5" x14ac:dyDescent="0.3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3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3">
      <c r="A4" s="295" t="s">
        <v>55</v>
      </c>
      <c r="B4" s="295"/>
      <c r="C4" s="295"/>
      <c r="D4" s="269" t="str">
        <f>INSTNAME</f>
        <v>AECC University College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3">
      <c r="A5" s="295" t="s">
        <v>56</v>
      </c>
      <c r="B5" s="295"/>
      <c r="C5" s="295"/>
      <c r="D5" s="180">
        <f>UKPRN</f>
        <v>10000163</v>
      </c>
      <c r="E5" s="31"/>
      <c r="F5" s="31"/>
      <c r="L5" s="16"/>
      <c r="M5" s="16"/>
      <c r="N5" s="16"/>
      <c r="P5" s="20"/>
    </row>
    <row r="6" spans="1:17" ht="15" customHeight="1" x14ac:dyDescent="0.3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3">
      <c r="A7" s="5"/>
      <c r="B7" s="31" t="s">
        <v>107</v>
      </c>
      <c r="C7" s="31"/>
      <c r="D7" s="5"/>
      <c r="E7" s="82">
        <f>SUM(O11:O214)</f>
        <v>0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3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3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61" x14ac:dyDescent="0.3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40.5" hidden="1" x14ac:dyDescent="0.3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3">
      <c r="A12" s="270"/>
      <c r="B12" s="270"/>
      <c r="C12" s="270"/>
      <c r="D12" s="270"/>
      <c r="E12" s="270"/>
      <c r="F12" s="270"/>
      <c r="G12" s="227"/>
      <c r="H12" s="227"/>
      <c r="I12" s="227"/>
      <c r="J12" s="227"/>
      <c r="K12" s="227"/>
      <c r="L12" s="239"/>
      <c r="M12" s="239"/>
      <c r="N12" s="239"/>
      <c r="O12" s="227"/>
      <c r="P12" s="51"/>
    </row>
    <row r="13" spans="1:17" s="50" customFormat="1" x14ac:dyDescent="0.3">
      <c r="A13" s="276"/>
      <c r="B13" s="276"/>
      <c r="C13" s="276"/>
      <c r="D13" s="276"/>
      <c r="E13" s="276"/>
      <c r="F13" s="276"/>
      <c r="G13" s="230"/>
      <c r="H13" s="230"/>
      <c r="I13" s="230"/>
      <c r="J13" s="230"/>
      <c r="K13" s="230"/>
      <c r="L13" s="243"/>
      <c r="M13" s="244"/>
      <c r="N13" s="244"/>
      <c r="O13" s="230"/>
      <c r="P13" s="51"/>
    </row>
    <row r="14" spans="1:17" s="50" customFormat="1" x14ac:dyDescent="0.3">
      <c r="A14" s="270"/>
      <c r="B14" s="270"/>
      <c r="C14" s="270"/>
      <c r="D14" s="270"/>
      <c r="E14" s="270"/>
      <c r="F14" s="270"/>
      <c r="G14" s="227"/>
      <c r="H14" s="227"/>
      <c r="I14" s="227"/>
      <c r="J14" s="227"/>
      <c r="K14" s="227"/>
      <c r="L14" s="235"/>
      <c r="M14" s="239"/>
      <c r="N14" s="239"/>
      <c r="O14" s="227"/>
      <c r="P14" s="51"/>
    </row>
    <row r="15" spans="1:17" s="50" customFormat="1" x14ac:dyDescent="0.3">
      <c r="A15" s="270"/>
      <c r="B15" s="270"/>
      <c r="C15" s="270"/>
      <c r="D15" s="270"/>
      <c r="E15" s="270"/>
      <c r="F15" s="270"/>
      <c r="G15" s="227"/>
      <c r="H15" s="227"/>
      <c r="I15" s="227"/>
      <c r="J15" s="227"/>
      <c r="K15" s="227"/>
      <c r="L15" s="235"/>
      <c r="M15" s="239"/>
      <c r="N15" s="239"/>
      <c r="O15" s="227"/>
      <c r="P15" s="51"/>
    </row>
    <row r="16" spans="1:17" s="50" customFormat="1" x14ac:dyDescent="0.3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5"/>
      <c r="M16" s="239"/>
      <c r="N16" s="239"/>
      <c r="O16" s="227"/>
      <c r="P16" s="51"/>
    </row>
    <row r="17" spans="1:16" s="50" customFormat="1" x14ac:dyDescent="0.3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3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3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3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3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3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3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3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3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3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3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3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3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3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3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3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3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3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3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3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3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3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3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3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3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3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3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3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3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3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3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3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3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3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3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3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3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3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3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3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3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3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3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3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3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3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3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3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3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3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3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3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3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3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3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3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3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3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3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3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3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3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3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3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5" s="22" customFormat="1" x14ac:dyDescent="0.3">
      <c r="A81" s="273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8"/>
    </row>
    <row r="82" spans="1:15" x14ac:dyDescent="0.3">
      <c r="A82" s="273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8"/>
    </row>
    <row r="83" spans="1:15" x14ac:dyDescent="0.3">
      <c r="A83" s="273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8"/>
    </row>
    <row r="84" spans="1:15" x14ac:dyDescent="0.3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5" x14ac:dyDescent="0.3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5" x14ac:dyDescent="0.3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5" x14ac:dyDescent="0.3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5" x14ac:dyDescent="0.3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5" x14ac:dyDescent="0.3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5" x14ac:dyDescent="0.3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5" x14ac:dyDescent="0.3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5" x14ac:dyDescent="0.3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5" x14ac:dyDescent="0.3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5" x14ac:dyDescent="0.3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5" x14ac:dyDescent="0.3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5" x14ac:dyDescent="0.3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3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3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3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3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3">
      <c r="A101" s="273"/>
      <c r="B101" s="273"/>
      <c r="C101" s="273"/>
      <c r="D101" s="270"/>
      <c r="E101" s="273"/>
      <c r="F101" s="273"/>
      <c r="G101" s="228"/>
      <c r="H101" s="228"/>
      <c r="I101" s="228"/>
      <c r="J101" s="228"/>
      <c r="K101" s="228"/>
      <c r="L101" s="236"/>
      <c r="M101" s="240"/>
      <c r="N101" s="240"/>
      <c r="O101" s="228"/>
    </row>
    <row r="102" spans="1:15" x14ac:dyDescent="0.3">
      <c r="A102" s="273"/>
      <c r="B102" s="273"/>
      <c r="C102" s="273"/>
      <c r="D102" s="270"/>
      <c r="E102" s="273"/>
      <c r="F102" s="273"/>
      <c r="G102" s="228"/>
      <c r="H102" s="228"/>
      <c r="I102" s="228"/>
      <c r="J102" s="228"/>
      <c r="K102" s="228"/>
      <c r="L102" s="236"/>
      <c r="M102" s="240"/>
      <c r="N102" s="240"/>
      <c r="O102" s="228"/>
    </row>
    <row r="103" spans="1:15" x14ac:dyDescent="0.3">
      <c r="A103" s="273"/>
      <c r="B103" s="273"/>
      <c r="C103" s="273"/>
      <c r="D103" s="270"/>
      <c r="E103" s="273"/>
      <c r="F103" s="273"/>
      <c r="G103" s="228"/>
      <c r="H103" s="228"/>
      <c r="I103" s="228"/>
      <c r="J103" s="228"/>
      <c r="K103" s="228"/>
      <c r="L103" s="236"/>
      <c r="M103" s="240"/>
      <c r="N103" s="240"/>
      <c r="O103" s="228"/>
    </row>
    <row r="104" spans="1:15" x14ac:dyDescent="0.3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3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3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3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3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7"/>
      <c r="M108" s="241"/>
      <c r="N108" s="241"/>
      <c r="O108" s="228"/>
    </row>
    <row r="109" spans="1:15" x14ac:dyDescent="0.3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7"/>
      <c r="M109" s="241"/>
      <c r="N109" s="241"/>
      <c r="O109" s="228"/>
    </row>
    <row r="110" spans="1:15" x14ac:dyDescent="0.3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7"/>
      <c r="M110" s="241"/>
      <c r="N110" s="241"/>
      <c r="O110" s="228"/>
    </row>
    <row r="111" spans="1:15" x14ac:dyDescent="0.3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3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3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3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3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3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3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3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3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3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3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3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3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3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3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3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3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3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3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3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3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9"/>
    </row>
    <row r="132" spans="1:15" x14ac:dyDescent="0.3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9"/>
    </row>
    <row r="133" spans="1:15" x14ac:dyDescent="0.3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9"/>
    </row>
    <row r="134" spans="1:15" x14ac:dyDescent="0.3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3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3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3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3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3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3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3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3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3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3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3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3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3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3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3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3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3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3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3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3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3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3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3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3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3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3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3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3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3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3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3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3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3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3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3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3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3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3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3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3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3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3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3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3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3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3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3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3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3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3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3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3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3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3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3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3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3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3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3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3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3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3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3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3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3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3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3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3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3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3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3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3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3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3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3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3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3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3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3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3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3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3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3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3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3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3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3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3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s="44" customFormat="1" x14ac:dyDescent="0.3">
      <c r="A223" s="277"/>
      <c r="B223" s="277"/>
      <c r="C223" s="277"/>
      <c r="D223" s="277"/>
      <c r="E223" s="277"/>
      <c r="F223" s="277"/>
      <c r="G223" s="245"/>
      <c r="H223" s="245"/>
      <c r="I223" s="245"/>
      <c r="J223" s="245"/>
      <c r="K223" s="245"/>
      <c r="L223" s="246"/>
      <c r="M223" s="246"/>
      <c r="N223" s="246"/>
      <c r="O223" s="245"/>
    </row>
    <row r="224" spans="1:15" x14ac:dyDescent="0.3">
      <c r="A224" s="278"/>
      <c r="B224" s="278"/>
      <c r="C224" s="278"/>
      <c r="D224" s="277"/>
      <c r="E224" s="278"/>
      <c r="F224" s="278"/>
      <c r="G224" s="247"/>
      <c r="H224" s="247"/>
      <c r="I224" s="247"/>
      <c r="J224" s="247"/>
      <c r="K224" s="247"/>
      <c r="L224" s="248"/>
      <c r="M224" s="249"/>
      <c r="N224" s="249"/>
      <c r="O224" s="242"/>
    </row>
    <row r="225" spans="1:15" x14ac:dyDescent="0.3">
      <c r="A225" s="278"/>
      <c r="B225" s="278"/>
      <c r="C225" s="278"/>
      <c r="D225" s="277"/>
      <c r="E225" s="278"/>
      <c r="F225" s="278"/>
      <c r="G225" s="247"/>
      <c r="H225" s="247"/>
      <c r="I225" s="247"/>
      <c r="J225" s="247"/>
      <c r="K225" s="247"/>
      <c r="L225" s="248"/>
      <c r="M225" s="249"/>
      <c r="N225" s="249"/>
      <c r="O225" s="242"/>
    </row>
    <row r="226" spans="1:15" x14ac:dyDescent="0.3">
      <c r="A226" s="278"/>
      <c r="B226" s="278"/>
      <c r="C226" s="278"/>
      <c r="D226" s="277"/>
      <c r="E226" s="278"/>
      <c r="F226" s="278"/>
      <c r="G226" s="247"/>
      <c r="H226" s="247"/>
      <c r="I226" s="247"/>
      <c r="J226" s="247"/>
      <c r="K226" s="247"/>
      <c r="L226" s="248"/>
      <c r="M226" s="249"/>
      <c r="N226" s="249"/>
      <c r="O226" s="242"/>
    </row>
    <row r="227" spans="1:15" x14ac:dyDescent="0.3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3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3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3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3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3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3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3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3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3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3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3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3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3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3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3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3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3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3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3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3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3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3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3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3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3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3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3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3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3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3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3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3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3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3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3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3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3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3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3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3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3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3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3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3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3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3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3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3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3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3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3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3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3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3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3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3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3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3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3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3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3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3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3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3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3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3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3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3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3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3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3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3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3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3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3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3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3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3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3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3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3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3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3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3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3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3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3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3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3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3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3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3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3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3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3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3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3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3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3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3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3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3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3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3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3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3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3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3">
      <c r="A335" s="278"/>
      <c r="B335" s="278"/>
      <c r="C335" s="278"/>
      <c r="D335" s="277"/>
      <c r="E335" s="278"/>
      <c r="F335" s="278"/>
      <c r="G335" s="20"/>
      <c r="H335" s="20"/>
      <c r="I335" s="20"/>
      <c r="J335" s="20"/>
      <c r="K335" s="20"/>
      <c r="L335" s="250"/>
      <c r="M335" s="251"/>
      <c r="N335" s="251"/>
      <c r="O335" s="88"/>
    </row>
    <row r="336" spans="1:15" x14ac:dyDescent="0.3">
      <c r="A336" s="278"/>
      <c r="B336" s="278"/>
      <c r="C336" s="278"/>
      <c r="D336" s="277"/>
      <c r="E336" s="278"/>
      <c r="F336" s="278"/>
      <c r="G336" s="20"/>
      <c r="H336" s="20"/>
      <c r="I336" s="20"/>
      <c r="J336" s="20"/>
      <c r="K336" s="20"/>
      <c r="L336" s="250"/>
      <c r="M336" s="251"/>
      <c r="N336" s="251"/>
      <c r="O336" s="88"/>
    </row>
    <row r="337" spans="1:15" x14ac:dyDescent="0.3">
      <c r="A337" s="278"/>
      <c r="B337" s="278"/>
      <c r="C337" s="278"/>
      <c r="D337" s="277"/>
      <c r="E337" s="278"/>
      <c r="F337" s="278"/>
      <c r="G337" s="20"/>
      <c r="H337" s="20"/>
      <c r="I337" s="20"/>
      <c r="J337" s="20"/>
      <c r="K337" s="20"/>
      <c r="L337" s="250"/>
      <c r="M337" s="251"/>
      <c r="N337" s="251"/>
      <c r="O337" s="88"/>
    </row>
    <row r="338" spans="1:15" x14ac:dyDescent="0.3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3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3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3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3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3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3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3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3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3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3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3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3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3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3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3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3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3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3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3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3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3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3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3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3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3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3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3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1"/>
      <c r="M365" s="251"/>
      <c r="N365" s="251"/>
      <c r="O365" s="88"/>
    </row>
    <row r="366" spans="1:15" x14ac:dyDescent="0.3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1"/>
      <c r="M366" s="251"/>
      <c r="N366" s="251"/>
      <c r="O366" s="88"/>
    </row>
    <row r="367" spans="1:15" x14ac:dyDescent="0.3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1"/>
      <c r="M367" s="251"/>
      <c r="N367" s="251"/>
      <c r="O367" s="88"/>
    </row>
    <row r="368" spans="1:15" x14ac:dyDescent="0.3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3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3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3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3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3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3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3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3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3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3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3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3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3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3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3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3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3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3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3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3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3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3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3"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3"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3"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3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3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3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3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3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3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3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3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3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3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3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3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3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3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3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3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3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3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3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3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3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3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3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3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3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3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3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3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3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3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3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3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3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3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3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3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3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3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3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3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3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3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3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3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3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3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3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3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3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3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3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3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3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3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3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3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3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3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3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3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3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3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3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3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3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3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3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3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3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3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3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3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3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3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3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3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3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3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3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3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3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3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3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3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3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3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3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3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3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3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3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3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3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3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3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3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3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3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3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3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3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3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3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3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3">
      <c r="G498" s="20"/>
      <c r="H498" s="20"/>
      <c r="I498" s="20"/>
      <c r="J498" s="20"/>
      <c r="K498" s="20"/>
      <c r="L498" s="251"/>
      <c r="M498" s="251"/>
      <c r="N498" s="251"/>
      <c r="O498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2 K12:K122">
    <cfRule type="expression" dxfId="5" priority="2">
      <formula>IF($A12&lt;&gt;"",1,0)</formula>
    </cfRule>
  </conditionalFormatting>
  <conditionalFormatting sqref="E12:F122">
    <cfRule type="expression" dxfId="4" priority="1">
      <formula>IF(AND($A12&lt;&gt;"",$E12=""),1,0)</formula>
    </cfRule>
  </conditionalFormatting>
  <conditionalFormatting sqref="A222:O222">
    <cfRule type="expression" dxfId="3" priority="12">
      <formula>IF($A222&lt;&gt;"",1,0)</formula>
    </cfRule>
  </conditionalFormatting>
  <conditionalFormatting sqref="A12:O122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2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5"/>
  <sheetViews>
    <sheetView showGridLines="0" zoomScaleNormal="100" workbookViewId="0"/>
  </sheetViews>
  <sheetFormatPr defaultColWidth="9.1796875" defaultRowHeight="15" customHeight="1" x14ac:dyDescent="0.3"/>
  <cols>
    <col min="1" max="1" width="1.54296875" style="6" customWidth="1"/>
    <col min="2" max="2" width="21.26953125" style="6" customWidth="1"/>
    <col min="3" max="3" width="40" style="124" customWidth="1"/>
    <col min="4" max="4" width="19.81640625" style="6" customWidth="1"/>
    <col min="5" max="5" width="19.453125" style="6" customWidth="1"/>
    <col min="6" max="6" width="19.81640625" style="6" bestFit="1" customWidth="1"/>
    <col min="7" max="7" width="23" style="6" bestFit="1" customWidth="1"/>
    <col min="8" max="8" width="23" style="6" customWidth="1"/>
    <col min="9" max="9" width="10.26953125" style="6" customWidth="1"/>
    <col min="10" max="10" width="20" style="60" hidden="1" customWidth="1"/>
    <col min="11" max="11" width="13.453125" style="60" hidden="1" customWidth="1"/>
    <col min="12" max="12" width="17.453125" style="60" hidden="1" customWidth="1"/>
    <col min="13" max="13" width="6.26953125" style="6" hidden="1" customWidth="1"/>
    <col min="14" max="14" width="97.26953125" style="6" hidden="1" customWidth="1"/>
    <col min="15" max="16384" width="9.1796875" style="6"/>
  </cols>
  <sheetData>
    <row r="1" spans="1:15" ht="15" customHeight="1" x14ac:dyDescent="0.3">
      <c r="E1" s="106"/>
      <c r="K1" s="61"/>
    </row>
    <row r="2" spans="1:15" ht="15.75" customHeight="1" x14ac:dyDescent="0.3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35">
      <c r="A3" s="281"/>
      <c r="B3" s="281"/>
      <c r="C3" s="281"/>
      <c r="D3" s="281"/>
      <c r="E3" s="281"/>
      <c r="F3" s="13"/>
      <c r="G3" s="13"/>
      <c r="H3" s="13"/>
    </row>
    <row r="5" spans="1:15" ht="13.5" x14ac:dyDescent="0.3">
      <c r="B5" s="142" t="s">
        <v>55</v>
      </c>
      <c r="C5" s="269" t="str">
        <f>INSTNAME</f>
        <v>AECC University College</v>
      </c>
      <c r="D5" s="96"/>
    </row>
    <row r="6" spans="1:15" ht="13.5" x14ac:dyDescent="0.3">
      <c r="B6" s="142" t="s">
        <v>56</v>
      </c>
      <c r="C6" s="180">
        <f>UKPRN</f>
        <v>10000163</v>
      </c>
      <c r="D6" s="32"/>
      <c r="G6" s="106"/>
      <c r="H6" s="106"/>
    </row>
    <row r="8" spans="1:15" ht="18.75" customHeight="1" thickBot="1" x14ac:dyDescent="0.3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3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3">
      <c r="B10" s="127" t="s">
        <v>122</v>
      </c>
      <c r="C10" s="128" t="s">
        <v>123</v>
      </c>
      <c r="D10" s="213">
        <v>0</v>
      </c>
      <c r="E10" s="213">
        <v>0</v>
      </c>
      <c r="F10" s="213">
        <v>51000</v>
      </c>
      <c r="J10" s="165" t="s">
        <v>145</v>
      </c>
      <c r="K10" s="162"/>
      <c r="L10" s="162"/>
      <c r="M10" s="120"/>
    </row>
    <row r="11" spans="1:15" ht="13.5" customHeight="1" x14ac:dyDescent="0.3">
      <c r="B11" s="122"/>
      <c r="C11" s="129" t="s">
        <v>124</v>
      </c>
      <c r="D11" s="214">
        <v>0</v>
      </c>
      <c r="E11" s="214">
        <v>0</v>
      </c>
      <c r="F11" s="214">
        <v>23000</v>
      </c>
      <c r="J11" s="165" t="s">
        <v>146</v>
      </c>
      <c r="K11" s="162"/>
      <c r="L11" s="162"/>
      <c r="M11" s="120"/>
    </row>
    <row r="12" spans="1:15" ht="13.5" customHeight="1" x14ac:dyDescent="0.3">
      <c r="B12" s="122"/>
      <c r="C12" s="129" t="s">
        <v>159</v>
      </c>
      <c r="D12" s="214">
        <v>0</v>
      </c>
      <c r="E12" s="214">
        <v>0</v>
      </c>
      <c r="F12" s="214">
        <v>0</v>
      </c>
      <c r="J12" s="165" t="s">
        <v>147</v>
      </c>
      <c r="K12" s="162"/>
      <c r="L12" s="162"/>
      <c r="M12" s="120"/>
    </row>
    <row r="13" spans="1:15" ht="13.5" x14ac:dyDescent="0.3">
      <c r="B13" s="122"/>
      <c r="C13" s="129" t="s">
        <v>126</v>
      </c>
      <c r="D13" s="214">
        <v>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3">
      <c r="B14" s="106"/>
      <c r="C14" s="129" t="s">
        <v>125</v>
      </c>
      <c r="D14" s="214">
        <v>0</v>
      </c>
      <c r="E14" s="214">
        <v>0</v>
      </c>
      <c r="F14" s="214">
        <v>5000</v>
      </c>
      <c r="J14" s="168" t="s">
        <v>149</v>
      </c>
      <c r="K14" s="162"/>
      <c r="L14" s="162"/>
      <c r="M14" s="120"/>
    </row>
    <row r="15" spans="1:15" ht="15.75" customHeight="1" x14ac:dyDescent="0.3">
      <c r="B15" s="59"/>
      <c r="C15" s="130" t="s">
        <v>127</v>
      </c>
      <c r="D15" s="215">
        <v>0</v>
      </c>
      <c r="E15" s="215">
        <v>0</v>
      </c>
      <c r="F15" s="215">
        <v>28000</v>
      </c>
      <c r="J15" s="166" t="s">
        <v>142</v>
      </c>
      <c r="K15" s="163"/>
      <c r="L15" s="163"/>
      <c r="M15" s="120"/>
    </row>
    <row r="16" spans="1:15" ht="15" customHeight="1" x14ac:dyDescent="0.3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3">
      <c r="B17" s="210" t="s">
        <v>128</v>
      </c>
      <c r="C17" s="146" t="s">
        <v>129</v>
      </c>
      <c r="D17" s="212">
        <v>0</v>
      </c>
      <c r="E17" s="212">
        <v>0</v>
      </c>
      <c r="F17" s="212">
        <v>839000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3">
      <c r="A18" s="158"/>
      <c r="B18" s="158"/>
      <c r="C18" s="185" t="s">
        <v>162</v>
      </c>
      <c r="D18" s="211">
        <v>946000</v>
      </c>
      <c r="E18" s="211">
        <v>946000</v>
      </c>
      <c r="F18" s="211">
        <v>946000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3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35">
      <c r="A20" s="296" t="s">
        <v>174</v>
      </c>
      <c r="B20" s="296"/>
      <c r="C20" s="296"/>
      <c r="D20" s="159"/>
      <c r="E20" s="160"/>
      <c r="F20" s="182">
        <f>Fund_Income</f>
        <v>9460000</v>
      </c>
      <c r="G20" s="4" t="s">
        <v>113</v>
      </c>
      <c r="H20" s="4"/>
      <c r="I20" s="100"/>
      <c r="K20" s="179" t="s">
        <v>144</v>
      </c>
      <c r="L20" s="183">
        <v>9460000</v>
      </c>
      <c r="N20" s="106"/>
      <c r="O20" s="106"/>
    </row>
    <row r="21" spans="1:15" ht="18.75" customHeight="1" x14ac:dyDescent="0.3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" thickBot="1" x14ac:dyDescent="0.3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3">
      <c r="A23" s="116" t="s">
        <v>119</v>
      </c>
      <c r="B23" s="116"/>
      <c r="C23" s="139"/>
      <c r="D23" s="140"/>
      <c r="E23" s="216"/>
      <c r="F23" s="20">
        <f>HEIF_MAIN</f>
        <v>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3">
      <c r="C24" s="131" t="s">
        <v>166</v>
      </c>
      <c r="D24" s="132"/>
      <c r="E24" s="217">
        <f>HEIF_IND</f>
        <v>0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3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35">
      <c r="A26" s="78" t="s">
        <v>131</v>
      </c>
      <c r="B26" s="78"/>
      <c r="C26" s="125"/>
      <c r="D26" s="78"/>
      <c r="E26" s="182"/>
      <c r="F26" s="77">
        <f>HEIF_TOT</f>
        <v>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3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3">
      <c r="B28" s="133" t="s">
        <v>132</v>
      </c>
    </row>
    <row r="29" spans="1:15" ht="30" customHeight="1" x14ac:dyDescent="0.3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3">
      <c r="B30" s="6" t="s">
        <v>171</v>
      </c>
    </row>
    <row r="31" spans="1:15" ht="27" customHeight="1" x14ac:dyDescent="0.3">
      <c r="B31" s="297" t="s">
        <v>197</v>
      </c>
      <c r="C31" s="297"/>
      <c r="D31" s="297"/>
      <c r="E31" s="297"/>
      <c r="F31" s="297"/>
    </row>
    <row r="32" spans="1:15" ht="15" customHeight="1" x14ac:dyDescent="0.3">
      <c r="B32" s="7" t="str">
        <f>IF((AND(($D$18&gt;0),(SUM($D$10:$D$17)=0))),$N$24," ")</f>
        <v>NOTE: The total income for 2015-16 is an assumed figure due to limited HE-BCI data available.</v>
      </c>
    </row>
    <row r="33" spans="2:8" ht="15" customHeight="1" x14ac:dyDescent="0.3">
      <c r="B33" s="7" t="str">
        <f>IF( (AND(($E$18&gt;0),(SUM($E$10:$E$17)=0))),$N$25,"")</f>
        <v>NOTE: The total income for 2016-17 is an assumed figure due to limited HE-BCI data available.</v>
      </c>
    </row>
    <row r="34" spans="2:8" ht="15" customHeight="1" x14ac:dyDescent="0.3">
      <c r="B34" s="7" t="str">
        <f>IF( (AND(($F$18&gt;0),(SUM($F$10:$F$17)=0))),$N$26,"")</f>
        <v/>
      </c>
      <c r="G34" s="106"/>
      <c r="H34" s="106"/>
    </row>
    <row r="35" spans="2:8" ht="15" hidden="1" customHeight="1" x14ac:dyDescent="0.3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3"/>
  <sheetViews>
    <sheetView showGridLines="0" zoomScaleNormal="100" workbookViewId="0"/>
  </sheetViews>
  <sheetFormatPr defaultColWidth="9.1796875" defaultRowHeight="15" customHeight="1" x14ac:dyDescent="0.3"/>
  <cols>
    <col min="1" max="1" width="12.26953125" style="6" bestFit="1" customWidth="1"/>
    <col min="2" max="2" width="37.453125" style="6" customWidth="1"/>
    <col min="3" max="3" width="21.81640625" style="6" customWidth="1"/>
    <col min="4" max="4" width="14.1796875" style="4" customWidth="1"/>
    <col min="5" max="5" width="13.26953125" style="6" customWidth="1"/>
    <col min="6" max="6" width="3.54296875" style="6" customWidth="1"/>
    <col min="7" max="7" width="17.453125" style="6" customWidth="1"/>
    <col min="8" max="8" width="10.26953125" style="6" customWidth="1"/>
    <col min="9" max="9" width="72" style="6" customWidth="1"/>
    <col min="10" max="10" width="14.26953125" style="6" customWidth="1"/>
    <col min="11" max="11" width="33.54296875" style="6" bestFit="1" customWidth="1"/>
    <col min="12" max="12" width="15.1796875" style="6" bestFit="1" customWidth="1"/>
    <col min="13" max="13" width="13.7265625" style="6" bestFit="1" customWidth="1"/>
    <col min="14" max="14" width="12.7265625" style="6" bestFit="1" customWidth="1"/>
    <col min="15" max="15" width="9" style="6" bestFit="1" customWidth="1"/>
    <col min="16" max="16" width="12.453125" style="6" bestFit="1" customWidth="1"/>
    <col min="17" max="17" width="12.81640625" style="6" bestFit="1" customWidth="1"/>
    <col min="18" max="16384" width="9.1796875" style="6"/>
  </cols>
  <sheetData>
    <row r="1" spans="1:14" ht="15" customHeight="1" x14ac:dyDescent="0.3">
      <c r="E1" s="106"/>
      <c r="J1" s="3"/>
    </row>
    <row r="2" spans="1:14" ht="15.75" customHeight="1" x14ac:dyDescent="0.3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35">
      <c r="B3" s="147"/>
      <c r="C3" s="147"/>
      <c r="D3" s="148"/>
      <c r="E3" s="147"/>
      <c r="F3" s="13"/>
      <c r="G3" s="13"/>
    </row>
    <row r="5" spans="1:14" ht="18.75" customHeight="1" thickBot="1" x14ac:dyDescent="0.3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3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3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3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3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3">
      <c r="E10" s="17"/>
      <c r="F10" s="17"/>
      <c r="G10" s="17"/>
      <c r="H10" s="100"/>
      <c r="I10" s="105"/>
      <c r="J10" s="3"/>
      <c r="K10" s="3"/>
    </row>
    <row r="11" spans="1:14" ht="15" customHeight="1" x14ac:dyDescent="0.3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3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3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3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3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3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3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3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3">
      <c r="E19" s="17"/>
      <c r="F19" s="17"/>
      <c r="G19" s="17"/>
      <c r="H19" s="100"/>
      <c r="I19" s="3"/>
      <c r="J19" s="3"/>
      <c r="K19" s="3"/>
    </row>
    <row r="20" spans="1:11" ht="15" customHeight="1" x14ac:dyDescent="0.3">
      <c r="E20" s="73"/>
      <c r="F20" s="17"/>
      <c r="G20" s="17"/>
      <c r="H20" s="100"/>
      <c r="I20" s="105"/>
    </row>
    <row r="21" spans="1:11" ht="15" customHeight="1" x14ac:dyDescent="0.3">
      <c r="E21" s="101"/>
      <c r="F21" s="101"/>
      <c r="G21" s="101"/>
      <c r="H21" s="100"/>
      <c r="I21" s="105"/>
    </row>
    <row r="22" spans="1:11" ht="15" hidden="1" customHeight="1" x14ac:dyDescent="0.3">
      <c r="E22" s="103"/>
      <c r="F22" s="103"/>
      <c r="G22" s="103"/>
      <c r="H22" s="100"/>
      <c r="I22" s="105"/>
    </row>
    <row r="23" spans="1:11" ht="15" customHeight="1" x14ac:dyDescent="0.3">
      <c r="E23" s="104"/>
      <c r="F23" s="104"/>
      <c r="G23" s="101"/>
      <c r="H23" s="100"/>
      <c r="I23" s="105"/>
    </row>
    <row r="24" spans="1:11" ht="15" customHeight="1" x14ac:dyDescent="0.3">
      <c r="E24" s="114"/>
      <c r="F24" s="100"/>
      <c r="G24" s="100"/>
      <c r="H24" s="100"/>
      <c r="I24" s="100"/>
    </row>
    <row r="25" spans="1:11" ht="15" customHeight="1" x14ac:dyDescent="0.3">
      <c r="B25" s="100"/>
      <c r="C25" s="100"/>
      <c r="D25" s="153"/>
      <c r="F25" s="105"/>
      <c r="G25" s="105"/>
      <c r="H25" s="100"/>
      <c r="I25" s="100"/>
    </row>
    <row r="31" spans="1:11" ht="15" customHeight="1" x14ac:dyDescent="0.3">
      <c r="C31" s="106"/>
    </row>
    <row r="32" spans="1:11" ht="15" customHeight="1" x14ac:dyDescent="0.3">
      <c r="C32" s="106"/>
      <c r="E32" s="105"/>
    </row>
    <row r="33" spans="3:3" ht="15" customHeight="1" x14ac:dyDescent="0.3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Zahra Mogul - UKRI</cp:lastModifiedBy>
  <cp:lastPrinted>2018-04-27T06:55:25Z</cp:lastPrinted>
  <dcterms:created xsi:type="dcterms:W3CDTF">1998-01-04T14:28:05Z</dcterms:created>
  <dcterms:modified xsi:type="dcterms:W3CDTF">2019-07-25T12:05:11Z</dcterms:modified>
</cp:coreProperties>
</file>