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kri-my.sharepoint.com/personal/zahra_mogul_ukri_org/Documents/Desktop/My documents/UKRI/Data transfer/"/>
    </mc:Choice>
  </mc:AlternateContent>
  <xr:revisionPtr revIDLastSave="0" documentId="8_{45D69EEF-7C77-4F26-98DD-9C3E31BB770E}" xr6:coauthVersionLast="36" xr6:coauthVersionMax="36" xr10:uidLastSave="{00000000-0000-0000-0000-000000000000}"/>
  <bookViews>
    <workbookView xWindow="0" yWindow="0" windowWidth="19200" windowHeight="6930" tabRatio="769" xr2:uid="{00000000-000D-0000-FFFF-FFFF00000000}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<sst xmlns="http://schemas.openxmlformats.org/spreadsheetml/2006/main" count="453" uniqueCount="223">
  <si>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</si>
  <si>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</si>
  <si>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</si>
  <si>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</si>
  <si>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</si>
  <si>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</si>
  <si>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</si>
  <si>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</si>
  <si>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</si>
  <si>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</si>
  <si>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</si>
  <si>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</si>
  <si>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</si>
  <si>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</si>
  <si>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</si>
  <si>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</si>
  <si>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</si>
  <si>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</si>
  <si>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</si>
  <si>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</si>
  <si>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</si>
  <si>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</si>
  <si>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</si>
  <si>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</si>
  <si>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</si>
  <si>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</si>
  <si>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</si>
  <si>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</si>
  <si>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</si>
  <si>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</si>
  <si>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</si>
  <si>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</si>
  <si>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</si>
  <si>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</si>
  <si>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</si>
  <si>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</si>
  <si>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</si>
  <si>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</si>
  <si>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</si>
  <si>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</si>
  <si>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</si>
  <si>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</si>
  <si>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</si>
  <si>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</si>
  <si>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</si>
  <si>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</si>
  <si>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</si>
  <si>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</si>
  <si>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</si>
  <si>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</si>
  <si>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</si>
  <si>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</si>
  <si>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</si>
  <si>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</si>
  <si>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</si>
  <si>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</si>
  <si>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</si>
  <si>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</si>
  <si>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</si>
  <si>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</si>
  <si>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</si>
  <si>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</si>
  <si>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</si>
  <si>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</si>
  <si>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</si>
  <si>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</si>
  <si>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</si>
  <si>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</si>
  <si>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</si>
  <si>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</si>
  <si>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</si>
  <si>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</si>
  <si>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</si>
  <si>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</si>
  <si>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</si>
  <si>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</si>
  <si>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</si>
  <si>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</si>
  <si>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</si>
  <si>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</si>
  <si>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</si>
  <si>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</si>
  <si>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</si>
  <si>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</si>
  <si>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</si>
  <si>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</si>
  <si>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</si>
  <si>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</si>
  <si>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</si>
  <si>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</si>
  <si>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</si>
  <si>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</si>
  <si>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</si>
  <si>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</si>
  <si>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</si>
  <si>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</si>
  <si>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</si>
  <si>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</si>
  <si>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</si>
  <si>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</si>
  <si>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</si>
  <si>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</si>
  <si>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</si>
  <si>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</si>
  <si>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</si>
  <si>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</si>
  <si>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</si>
  <si>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</si>
  <si>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</si>
  <si>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</si>
  <si>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</si>
  <si>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</si>
  <si>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</si>
  <si>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</si>
  <si>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</si>
  <si>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</si>
  <si>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</si>
  <si>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</si>
  <si>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</si>
  <si>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</si>
  <si>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</si>
  <si>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</si>
  <si>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</si>
  <si>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</si>
  <si>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</si>
  <si>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</si>
  <si>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</si>
  <si>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</si>
  <si>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</si>
  <si>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</si>
  <si>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</si>
  <si>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</si>
  <si>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</si>
  <si>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</si>
  <si>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</si>
  <si>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</si>
  <si>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</si>
  <si>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</si>
  <si>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</si>
  <si>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</si>
  <si>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</si>
  <si>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</si>
  <si>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</si>
  <si>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</si>
  <si>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</si>
  <si>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</si>
  <si>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</si>
  <si>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</si>
  <si>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</si>
  <si>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</si>
  <si>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</si>
  <si>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</si>
  <si>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</si>
  <si>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</si>
  <si>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</si>
  <si>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</si>
  <si>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</si>
  <si>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</si>
  <si>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</si>
  <si>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</si>
  <si>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</si>
  <si>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</si>
  <si>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</si>
  <si>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</si>
  <si>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</si>
  <si>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</si>
  <si>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</si>
  <si>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</si>
  <si>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</si>
  <si>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</si>
  <si>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</si>
  <si>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</si>
  <si>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</si>
  <si>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</si>
  <si>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</si>
  <si>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</si>
  <si>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</si>
  <si>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</si>
  <si>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</si>
  <si>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</si>
  <si>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</si>
  <si>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</si>
  <si>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</si>
  <si>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</si>
  <si>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</si>
  <si>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</si>
  <si>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</si>
  <si>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</si>
  <si>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</si>
  <si>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</si>
  <si>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</si>
  <si>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</si>
  <si>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</si>
  <si>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</si>
  <si>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</si>
  <si>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</si>
  <si>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</si>
  <si>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</si>
  <si>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</si>
  <si>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Anglia Ruskin University Higher Corporation</t>
  </si>
  <si>
    <t>A</t>
  </si>
  <si>
    <t>Z</t>
  </si>
  <si>
    <t>Allied Health Professions, Dentistry, Nursing and Pharmacy</t>
  </si>
  <si>
    <t>Output</t>
  </si>
  <si>
    <t>Impact</t>
  </si>
  <si>
    <t>Environment</t>
  </si>
  <si>
    <t>Psychology, Psychiatry and Neuroscience</t>
  </si>
  <si>
    <t>Biological Sciences</t>
  </si>
  <si>
    <t>B</t>
  </si>
  <si>
    <t>General Engineering</t>
  </si>
  <si>
    <t>C</t>
  </si>
  <si>
    <t>Architecture, Built Environment and Planning</t>
  </si>
  <si>
    <t>Geography, Environmental Studies and Archaeology</t>
  </si>
  <si>
    <t>Business and Management Studies</t>
  </si>
  <si>
    <t>Law</t>
  </si>
  <si>
    <t>Social Work and Social Policy</t>
  </si>
  <si>
    <t>Education</t>
  </si>
  <si>
    <t>D</t>
  </si>
  <si>
    <t>English Language and Literature</t>
  </si>
  <si>
    <t>History</t>
  </si>
  <si>
    <t>Art and Design: History, Practice and Theory</t>
  </si>
  <si>
    <t>Music, Drama, Dance and Performing Arts</t>
  </si>
  <si>
    <t>Communication, Cultural and Media Studies, Library and Information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</si>
</sst>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#,##0.0"/>
    <numFmt numFmtId="166" formatCode="[$£-809]#,##0"/>
    <numFmt numFmtId="167" formatCode="#,##0.000000"/>
    <numFmt numFmtId="168" formatCode="&quot;£&quot;#,##0"/>
    <numFmt numFmtId="169" formatCode="#,##0.0_ ;[Red]\-#,##0.0\ "/>
    <numFmt numFmtId="170" formatCode="0.0000"/>
    <numFmt numFmtId="171" formatCode="#,##0_ ;[Red]\-#,##0\ "/>
    <numFmt numFmtId="172" formatCode="#,##0_ ;\-#,##0\ "/>
  </numFmts>
  <fonts count="46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7" borderId="0" applyNumberFormat="0" applyBorder="0" applyAlignment="0" applyProtection="0"/>
    <xf numFmtId="0" fontId="2" fillId="4" borderId="7" applyNumberFormat="0" applyFont="0" applyAlignment="0" applyProtection="0"/>
    <xf numFmtId="0" fontId="17" fillId="16" borderId="8" applyNumberFormat="0" applyAlignment="0" applyProtection="0"/>
    <xf numFmtId="9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5" fillId="0" borderId="0" applyNumberFormat="0" applyFill="0" applyBorder="0" applyAlignment="0" applyProtection="0"/>
    <xf numFmtId="166" fontId="3" fillId="0" borderId="0"/>
    <xf numFmtId="0" fontId="1" fillId="0" borderId="0"/>
    <xf numFmtId="0" fontId="3" fillId="0" borderId="0"/>
    <xf numFmtId="0" fontId="26" fillId="0" borderId="0"/>
    <xf numFmtId="164" fontId="32" fillId="0" borderId="0" applyFont="0" applyFill="0" applyBorder="0" applyAlignment="0" applyProtection="0"/>
    <xf numFmtId="0" fontId="37" fillId="0" borderId="0" applyNumberFormat="0" applyFill="0" applyBorder="0" applyAlignment="0" applyProtection="0"/>
  </cellStyleXfs>
  <cellXfs count="299">
    <xf numFmtId="0" fontId="0" fillId="0" borderId="0" xfId="0"/>
    <xf numFmtId="0" fontId="20" fillId="0" borderId="0" xfId="0" applyFont="1"/>
    <xf numFmtId="0" fontId="21" fillId="0" borderId="0" xfId="0" applyFont="1" applyFill="1"/>
    <xf numFmtId="0" fontId="22" fillId="0" borderId="0" xfId="0" applyFont="1" applyFill="1"/>
    <xf numFmtId="0" fontId="22" fillId="0" borderId="0" xfId="0" applyFont="1" applyAlignment="1">
      <alignment horizontal="right"/>
    </xf>
    <xf numFmtId="3" fontId="22" fillId="0" borderId="0" xfId="0" applyNumberFormat="1" applyFont="1"/>
    <xf numFmtId="0" fontId="22" fillId="0" borderId="0" xfId="0" applyFont="1"/>
    <xf numFmtId="0" fontId="21" fillId="0" borderId="0" xfId="0" applyFont="1"/>
    <xf numFmtId="0" fontId="21" fillId="0" borderId="0" xfId="0" applyFont="1" applyAlignment="1">
      <alignment horizontal="right"/>
    </xf>
    <xf numFmtId="0" fontId="21" fillId="0" borderId="0" xfId="0" applyFont="1" applyBorder="1" applyAlignment="1">
      <alignment horizontal="right"/>
    </xf>
    <xf numFmtId="0" fontId="21" fillId="0" borderId="0" xfId="0" applyFont="1" applyFill="1" applyBorder="1" applyAlignment="1">
      <alignment horizontal="right"/>
    </xf>
    <xf numFmtId="0" fontId="21" fillId="0" borderId="0" xfId="0" applyFont="1" applyFill="1" applyBorder="1"/>
    <xf numFmtId="0" fontId="21" fillId="0" borderId="0" xfId="0" applyFont="1" applyAlignment="1">
      <alignment horizontal="right" wrapText="1"/>
    </xf>
    <xf numFmtId="0" fontId="22" fillId="0" borderId="0" xfId="0" applyFont="1" applyFill="1" applyAlignment="1">
      <alignment horizontal="right"/>
    </xf>
    <xf numFmtId="3" fontId="22" fillId="0" borderId="0" xfId="0" applyNumberFormat="1" applyFont="1" applyFill="1"/>
    <xf numFmtId="0" fontId="21" fillId="0" borderId="0" xfId="0" applyFont="1" applyFill="1" applyAlignment="1">
      <alignment horizontal="right"/>
    </xf>
    <xf numFmtId="3" fontId="21" fillId="0" borderId="0" xfId="0" applyNumberFormat="1" applyFont="1"/>
    <xf numFmtId="3" fontId="22" fillId="0" borderId="0" xfId="0" applyNumberFormat="1" applyFont="1" applyFill="1" applyBorder="1"/>
    <xf numFmtId="0" fontId="22" fillId="0" borderId="0" xfId="0" applyFont="1" applyFill="1" applyBorder="1"/>
    <xf numFmtId="3" fontId="22" fillId="0" borderId="0" xfId="0" applyNumberFormat="1" applyFont="1" applyFill="1" applyBorder="1" applyAlignment="1">
      <alignment horizontal="right"/>
    </xf>
    <xf numFmtId="3" fontId="22" fillId="0" borderId="0" xfId="0" applyNumberFormat="1" applyFont="1" applyAlignment="1">
      <alignment horizontal="right"/>
    </xf>
    <xf numFmtId="0" fontId="22" fillId="0" borderId="0" xfId="0" applyFont="1" applyFill="1" applyAlignment="1">
      <alignment horizontal="left"/>
    </xf>
    <xf numFmtId="3" fontId="22" fillId="0" borderId="0" xfId="0" applyNumberFormat="1" applyFont="1" applyBorder="1"/>
    <xf numFmtId="0" fontId="22" fillId="18" borderId="0" xfId="0" applyFont="1" applyFill="1"/>
    <xf numFmtId="0" fontId="22" fillId="0" borderId="0" xfId="0" applyFont="1" applyFill="1" applyBorder="1" applyAlignment="1">
      <alignment horizontal="left"/>
    </xf>
    <xf numFmtId="3" fontId="21" fillId="0" borderId="0" xfId="0" applyNumberFormat="1" applyFont="1" applyBorder="1"/>
    <xf numFmtId="0" fontId="22" fillId="0" borderId="0" xfId="0" applyFont="1" applyFill="1" applyBorder="1" applyAlignment="1">
      <alignment horizontal="right"/>
    </xf>
    <xf numFmtId="0" fontId="22" fillId="0" borderId="20" xfId="0" applyFont="1" applyBorder="1"/>
    <xf numFmtId="0" fontId="21" fillId="0" borderId="0" xfId="0" applyFont="1" applyBorder="1"/>
    <xf numFmtId="3" fontId="21" fillId="0" borderId="0" xfId="0" applyNumberFormat="1" applyFont="1" applyFill="1" applyAlignment="1">
      <alignment horizontal="left"/>
    </xf>
    <xf numFmtId="3" fontId="21" fillId="0" borderId="0" xfId="0" applyNumberFormat="1" applyFont="1" applyFill="1"/>
    <xf numFmtId="3" fontId="22" fillId="0" borderId="0" xfId="0" applyNumberFormat="1" applyFont="1" applyAlignment="1">
      <alignment horizontal="left"/>
    </xf>
    <xf numFmtId="3" fontId="21" fillId="0" borderId="0" xfId="0" applyNumberFormat="1" applyFont="1" applyAlignment="1">
      <alignment horizontal="left"/>
    </xf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 applyBorder="1" applyAlignment="1">
      <alignment horizontal="left"/>
    </xf>
    <xf numFmtId="3" fontId="21" fillId="0" borderId="0" xfId="0" applyNumberFormat="1" applyFont="1" applyAlignment="1">
      <alignment horizontal="right"/>
    </xf>
    <xf numFmtId="3" fontId="22" fillId="0" borderId="10" xfId="0" applyNumberFormat="1" applyFont="1" applyBorder="1" applyAlignment="1">
      <alignment horizontal="left"/>
    </xf>
    <xf numFmtId="3" fontId="22" fillId="0" borderId="10" xfId="0" applyNumberFormat="1" applyFont="1" applyBorder="1"/>
    <xf numFmtId="3" fontId="22" fillId="0" borderId="13" xfId="0" applyNumberFormat="1" applyFont="1" applyFill="1" applyBorder="1"/>
    <xf numFmtId="3" fontId="22" fillId="0" borderId="15" xfId="0" applyNumberFormat="1" applyFont="1" applyBorder="1" applyAlignment="1">
      <alignment horizontal="center"/>
    </xf>
    <xf numFmtId="3" fontId="22" fillId="0" borderId="10" xfId="0" applyNumberFormat="1" applyFont="1" applyBorder="1" applyAlignment="1">
      <alignment horizontal="center"/>
    </xf>
    <xf numFmtId="3" fontId="22" fillId="0" borderId="12" xfId="0" applyNumberFormat="1" applyFont="1" applyBorder="1" applyAlignment="1">
      <alignment horizontal="left" wrapText="1"/>
    </xf>
    <xf numFmtId="3" fontId="22" fillId="0" borderId="12" xfId="0" applyNumberFormat="1" applyFont="1" applyBorder="1" applyAlignment="1">
      <alignment horizontal="left"/>
    </xf>
    <xf numFmtId="3" fontId="22" fillId="0" borderId="12" xfId="0" applyNumberFormat="1" applyFont="1" applyBorder="1" applyAlignment="1">
      <alignment horizontal="right" wrapText="1"/>
    </xf>
    <xf numFmtId="3" fontId="22" fillId="0" borderId="0" xfId="0" applyNumberFormat="1" applyFont="1" applyAlignment="1">
      <alignment wrapText="1"/>
    </xf>
    <xf numFmtId="3" fontId="22" fillId="0" borderId="14" xfId="0" applyNumberFormat="1" applyFont="1" applyBorder="1" applyAlignment="1">
      <alignment horizontal="right" textRotation="90" wrapText="1"/>
    </xf>
    <xf numFmtId="3" fontId="22" fillId="0" borderId="18" xfId="0" applyNumberFormat="1" applyFont="1" applyFill="1" applyBorder="1" applyAlignment="1">
      <alignment horizontal="right" wrapText="1"/>
    </xf>
    <xf numFmtId="3" fontId="22" fillId="0" borderId="12" xfId="0" applyNumberFormat="1" applyFont="1" applyFill="1" applyBorder="1" applyAlignment="1">
      <alignment horizontal="right" wrapText="1"/>
    </xf>
    <xf numFmtId="3" fontId="22" fillId="0" borderId="12" xfId="0" applyNumberFormat="1" applyFont="1" applyFill="1" applyBorder="1" applyAlignment="1">
      <alignment horizontal="right" textRotation="90" wrapText="1"/>
    </xf>
    <xf numFmtId="3" fontId="22" fillId="0" borderId="14" xfId="0" applyNumberFormat="1" applyFont="1" applyFill="1" applyBorder="1" applyAlignment="1">
      <alignment horizontal="right" wrapText="1"/>
    </xf>
    <xf numFmtId="3" fontId="22" fillId="0" borderId="0" xfId="0" applyNumberFormat="1" applyFont="1" applyBorder="1" applyAlignment="1">
      <alignment wrapText="1"/>
    </xf>
    <xf numFmtId="3" fontId="22" fillId="0" borderId="0" xfId="0" applyNumberFormat="1" applyFont="1" applyBorder="1" applyAlignment="1">
      <alignment horizontal="right" wrapText="1"/>
    </xf>
    <xf numFmtId="3" fontId="20" fillId="0" borderId="0" xfId="0" applyNumberFormat="1" applyFont="1" applyFill="1" applyAlignment="1">
      <alignment horizontal="left"/>
    </xf>
    <xf numFmtId="0" fontId="25" fillId="0" borderId="0" xfId="0" applyFont="1"/>
    <xf numFmtId="4" fontId="22" fillId="0" borderId="0" xfId="0" applyNumberFormat="1" applyFont="1" applyFill="1" applyBorder="1"/>
    <xf numFmtId="167" fontId="22" fillId="0" borderId="0" xfId="0" applyNumberFormat="1" applyFont="1" applyFill="1" applyBorder="1"/>
    <xf numFmtId="3" fontId="23" fillId="0" borderId="0" xfId="0" applyNumberFormat="1" applyFont="1" applyFill="1" applyAlignment="1">
      <alignment horizontal="left"/>
    </xf>
    <xf numFmtId="3" fontId="22" fillId="0" borderId="15" xfId="0" applyNumberFormat="1" applyFont="1" applyBorder="1" applyAlignment="1">
      <alignment horizontal="right"/>
    </xf>
    <xf numFmtId="3" fontId="22" fillId="0" borderId="17" xfId="0" applyNumberFormat="1" applyFont="1" applyBorder="1" applyAlignment="1">
      <alignment horizontal="right" wrapText="1"/>
    </xf>
    <xf numFmtId="0" fontId="22" fillId="0" borderId="12" xfId="0" applyFont="1" applyBorder="1"/>
    <xf numFmtId="0" fontId="22" fillId="0" borderId="0" xfId="0" applyFont="1" applyAlignment="1">
      <alignment horizontal="center"/>
    </xf>
    <xf numFmtId="0" fontId="22" fillId="0" borderId="0" xfId="0" applyFont="1" applyFill="1" applyAlignment="1">
      <alignment horizontal="center"/>
    </xf>
    <xf numFmtId="0" fontId="22" fillId="19" borderId="0" xfId="0" applyFont="1" applyFill="1" applyAlignment="1">
      <alignment horizontal="center"/>
    </xf>
    <xf numFmtId="0" fontId="22" fillId="20" borderId="0" xfId="0" applyFont="1" applyFill="1" applyAlignment="1">
      <alignment horizontal="center"/>
    </xf>
    <xf numFmtId="3" fontId="22" fillId="19" borderId="0" xfId="0" applyNumberFormat="1" applyFont="1" applyFill="1" applyAlignment="1">
      <alignment horizontal="center"/>
    </xf>
    <xf numFmtId="3" fontId="22" fillId="19" borderId="0" xfId="0" applyNumberFormat="1" applyFont="1" applyFill="1"/>
    <xf numFmtId="3" fontId="22" fillId="19" borderId="0" xfId="0" applyNumberFormat="1" applyFont="1" applyFill="1" applyAlignment="1">
      <alignment horizontal="left"/>
    </xf>
    <xf numFmtId="0" fontId="22" fillId="19" borderId="0" xfId="0" applyFont="1" applyFill="1"/>
    <xf numFmtId="3" fontId="22" fillId="0" borderId="0" xfId="0" applyNumberFormat="1" applyFont="1" applyFill="1" applyAlignment="1">
      <alignment horizontal="center"/>
    </xf>
    <xf numFmtId="0" fontId="20" fillId="0" borderId="0" xfId="0" applyFont="1" applyFill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0" fillId="0" borderId="20" xfId="0" applyFont="1" applyBorder="1"/>
    <xf numFmtId="3" fontId="21" fillId="0" borderId="0" xfId="0" applyNumberFormat="1" applyFont="1" applyFill="1" applyBorder="1"/>
    <xf numFmtId="0" fontId="22" fillId="0" borderId="12" xfId="0" applyFont="1" applyFill="1" applyBorder="1" applyAlignment="1">
      <alignment horizontal="left"/>
    </xf>
    <xf numFmtId="167" fontId="22" fillId="0" borderId="12" xfId="0" applyNumberFormat="1" applyFont="1" applyFill="1" applyBorder="1"/>
    <xf numFmtId="0" fontId="24" fillId="0" borderId="22" xfId="0" applyFont="1" applyBorder="1"/>
    <xf numFmtId="3" fontId="21" fillId="0" borderId="22" xfId="0" applyNumberFormat="1" applyFont="1" applyFill="1" applyBorder="1"/>
    <xf numFmtId="0" fontId="24" fillId="0" borderId="22" xfId="0" applyFont="1" applyFill="1" applyBorder="1"/>
    <xf numFmtId="3" fontId="22" fillId="0" borderId="12" xfId="0" applyNumberFormat="1" applyFont="1" applyFill="1" applyBorder="1" applyAlignment="1">
      <alignment horizontal="left" wrapText="1"/>
    </xf>
    <xf numFmtId="3" fontId="22" fillId="0" borderId="12" xfId="0" applyNumberFormat="1" applyFont="1" applyBorder="1" applyAlignment="1">
      <alignment wrapText="1"/>
    </xf>
    <xf numFmtId="3" fontId="22" fillId="0" borderId="0" xfId="0" applyNumberFormat="1" applyFont="1" applyBorder="1" applyAlignment="1">
      <alignment horizontal="left"/>
    </xf>
    <xf numFmtId="168" fontId="22" fillId="0" borderId="0" xfId="0" applyNumberFormat="1" applyFont="1"/>
    <xf numFmtId="0" fontId="22" fillId="0" borderId="11" xfId="0" applyFont="1" applyBorder="1"/>
    <xf numFmtId="0" fontId="24" fillId="0" borderId="0" xfId="0" applyFont="1" applyAlignment="1">
      <alignment vertical="center"/>
    </xf>
    <xf numFmtId="0" fontId="24" fillId="0" borderId="2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right" vertical="top"/>
    </xf>
    <xf numFmtId="0" fontId="22" fillId="0" borderId="12" xfId="0" applyFont="1" applyBorder="1" applyAlignment="1">
      <alignment horizontal="right"/>
    </xf>
    <xf numFmtId="3" fontId="21" fillId="0" borderId="0" xfId="0" applyNumberFormat="1" applyFont="1" applyAlignment="1">
      <alignment horizontal="right"/>
    </xf>
    <xf numFmtId="3" fontId="22" fillId="0" borderId="0" xfId="0" applyNumberFormat="1" applyFont="1" applyFill="1" applyAlignment="1">
      <alignment horizontal="right"/>
    </xf>
    <xf numFmtId="3" fontId="22" fillId="0" borderId="0" xfId="0" applyNumberFormat="1" applyFont="1" applyFill="1" applyBorder="1" applyAlignment="1">
      <alignment horizontal="right" vertical="top"/>
    </xf>
    <xf numFmtId="0" fontId="22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0" fontId="22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vertical="center"/>
    </xf>
    <xf numFmtId="3" fontId="22" fillId="0" borderId="0" xfId="0" applyNumberFormat="1" applyFont="1" applyFill="1" applyBorder="1" applyAlignment="1">
      <alignment horizontal="right" vertical="center"/>
    </xf>
    <xf numFmtId="0" fontId="21" fillId="0" borderId="0" xfId="0" applyFont="1" applyAlignment="1">
      <alignment horizontal="left"/>
    </xf>
    <xf numFmtId="3" fontId="22" fillId="19" borderId="0" xfId="0" applyNumberFormat="1" applyFont="1" applyFill="1" applyAlignment="1">
      <alignment horizontal="left" wrapText="1"/>
    </xf>
    <xf numFmtId="3" fontId="22" fillId="19" borderId="0" xfId="0" applyNumberFormat="1" applyFont="1" applyFill="1" applyAlignment="1">
      <alignment wrapText="1"/>
    </xf>
    <xf numFmtId="4" fontId="22" fillId="19" borderId="0" xfId="39" applyNumberFormat="1" applyFont="1" applyFill="1" applyAlignment="1">
      <alignment wrapText="1"/>
    </xf>
    <xf numFmtId="0" fontId="27" fillId="0" borderId="0" xfId="0" applyFont="1"/>
    <xf numFmtId="3" fontId="27" fillId="0" borderId="0" xfId="0" applyNumberFormat="1" applyFont="1" applyFill="1" applyBorder="1"/>
    <xf numFmtId="0" fontId="27" fillId="0" borderId="0" xfId="0" applyFont="1" applyFill="1" applyAlignment="1">
      <alignment horizontal="left"/>
    </xf>
    <xf numFmtId="167" fontId="27" fillId="0" borderId="0" xfId="0" applyNumberFormat="1" applyFont="1" applyFill="1" applyBorder="1"/>
    <xf numFmtId="3" fontId="30" fillId="0" borderId="0" xfId="0" applyNumberFormat="1" applyFont="1" applyFill="1" applyBorder="1"/>
    <xf numFmtId="0" fontId="27" fillId="0" borderId="0" xfId="0" applyFont="1" applyFill="1" applyAlignment="1">
      <alignment horizontal="center"/>
    </xf>
    <xf numFmtId="0" fontId="22" fillId="0" borderId="0" xfId="0" applyFont="1" applyBorder="1"/>
    <xf numFmtId="0" fontId="21" fillId="0" borderId="20" xfId="0" applyFont="1" applyBorder="1" applyAlignment="1">
      <alignment vertical="center"/>
    </xf>
    <xf numFmtId="169" fontId="21" fillId="0" borderId="20" xfId="0" applyNumberFormat="1" applyFont="1" applyBorder="1" applyAlignment="1">
      <alignment vertical="center"/>
    </xf>
    <xf numFmtId="168" fontId="22" fillId="0" borderId="23" xfId="0" applyNumberFormat="1" applyFont="1" applyFill="1" applyBorder="1" applyAlignment="1">
      <alignment horizontal="left"/>
    </xf>
    <xf numFmtId="168" fontId="22" fillId="0" borderId="10" xfId="0" applyNumberFormat="1" applyFont="1" applyFill="1" applyBorder="1" applyAlignment="1">
      <alignment horizontal="right"/>
    </xf>
    <xf numFmtId="168" fontId="22" fillId="0" borderId="23" xfId="0" applyNumberFormat="1" applyFont="1" applyFill="1" applyBorder="1" applyAlignment="1">
      <alignment horizontal="right"/>
    </xf>
    <xf numFmtId="0" fontId="22" fillId="0" borderId="20" xfId="0" applyFont="1" applyFill="1" applyBorder="1"/>
    <xf numFmtId="168" fontId="22" fillId="0" borderId="24" xfId="0" applyNumberFormat="1" applyFont="1" applyFill="1" applyBorder="1" applyAlignment="1">
      <alignment horizontal="left"/>
    </xf>
    <xf numFmtId="0" fontId="27" fillId="0" borderId="0" xfId="0" applyFont="1" applyBorder="1"/>
    <xf numFmtId="168" fontId="22" fillId="0" borderId="0" xfId="0" applyNumberFormat="1" applyFont="1" applyFill="1" applyBorder="1" applyAlignment="1">
      <alignment horizontal="right"/>
    </xf>
    <xf numFmtId="0" fontId="22" fillId="0" borderId="10" xfId="0" applyFont="1" applyBorder="1"/>
    <xf numFmtId="0" fontId="21" fillId="0" borderId="20" xfId="0" applyFont="1" applyBorder="1"/>
    <xf numFmtId="0" fontId="22" fillId="0" borderId="27" xfId="0" applyFont="1" applyBorder="1"/>
    <xf numFmtId="169" fontId="21" fillId="0" borderId="0" xfId="0" applyNumberFormat="1" applyFont="1" applyBorder="1" applyAlignment="1">
      <alignment vertical="center"/>
    </xf>
    <xf numFmtId="168" fontId="22" fillId="0" borderId="0" xfId="0" applyNumberFormat="1" applyFont="1" applyFill="1" applyBorder="1" applyAlignment="1">
      <alignment horizontal="left"/>
    </xf>
    <xf numFmtId="170" fontId="22" fillId="0" borderId="0" xfId="0" applyNumberFormat="1" applyFont="1" applyFill="1" applyBorder="1" applyAlignment="1">
      <alignment horizontal="right"/>
    </xf>
    <xf numFmtId="0" fontId="22" fillId="0" borderId="0" xfId="0" applyFont="1" applyBorder="1" applyAlignment="1">
      <alignment wrapText="1"/>
    </xf>
    <xf numFmtId="0" fontId="22" fillId="0" borderId="0" xfId="0" applyFont="1" applyBorder="1" applyAlignment="1"/>
    <xf numFmtId="0" fontId="22" fillId="0" borderId="0" xfId="0" applyFont="1" applyAlignment="1"/>
    <xf numFmtId="0" fontId="24" fillId="0" borderId="22" xfId="0" applyFont="1" applyFill="1" applyBorder="1" applyAlignment="1"/>
    <xf numFmtId="0" fontId="27" fillId="0" borderId="0" xfId="0" applyFont="1" applyAlignment="1"/>
    <xf numFmtId="0" fontId="22" fillId="0" borderId="16" xfId="0" applyFont="1" applyBorder="1" applyAlignment="1">
      <alignment wrapText="1"/>
    </xf>
    <xf numFmtId="0" fontId="22" fillId="0" borderId="26" xfId="0" applyFont="1" applyBorder="1" applyAlignment="1">
      <alignment wrapText="1"/>
    </xf>
    <xf numFmtId="0" fontId="22" fillId="0" borderId="27" xfId="0" applyFont="1" applyBorder="1" applyAlignment="1">
      <alignment wrapText="1"/>
    </xf>
    <xf numFmtId="0" fontId="22" fillId="0" borderId="19" xfId="0" applyFont="1" applyBorder="1" applyAlignment="1">
      <alignment horizontal="left" wrapText="1"/>
    </xf>
    <xf numFmtId="0" fontId="22" fillId="0" borderId="27" xfId="0" applyFont="1" applyFill="1" applyBorder="1" applyAlignment="1"/>
    <xf numFmtId="0" fontId="27" fillId="0" borderId="27" xfId="0" applyFont="1" applyFill="1" applyBorder="1"/>
    <xf numFmtId="0" fontId="31" fillId="0" borderId="0" xfId="0" applyFont="1"/>
    <xf numFmtId="0" fontId="30" fillId="0" borderId="20" xfId="0" applyFont="1" applyBorder="1" applyAlignment="1">
      <alignment vertical="center"/>
    </xf>
    <xf numFmtId="0" fontId="27" fillId="0" borderId="20" xfId="0" applyFont="1" applyBorder="1"/>
    <xf numFmtId="0" fontId="27" fillId="0" borderId="0" xfId="0" applyFont="1" applyAlignment="1">
      <alignment horizontal="center"/>
    </xf>
    <xf numFmtId="0" fontId="22" fillId="0" borderId="25" xfId="0" applyFont="1" applyBorder="1" applyAlignment="1">
      <alignment horizontal="left"/>
    </xf>
    <xf numFmtId="168" fontId="22" fillId="0" borderId="20" xfId="0" applyNumberFormat="1" applyFont="1" applyFill="1" applyBorder="1" applyAlignment="1">
      <alignment horizontal="left"/>
    </xf>
    <xf numFmtId="0" fontId="27" fillId="0" borderId="26" xfId="0" applyFont="1" applyFill="1" applyBorder="1" applyAlignment="1"/>
    <xf numFmtId="0" fontId="27" fillId="0" borderId="26" xfId="0" applyFont="1" applyFill="1" applyBorder="1"/>
    <xf numFmtId="0" fontId="22" fillId="0" borderId="20" xfId="0" applyFont="1" applyBorder="1" applyAlignment="1"/>
    <xf numFmtId="0" fontId="21" fillId="0" borderId="0" xfId="0" applyFont="1" applyAlignment="1">
      <alignment horizontal="right"/>
    </xf>
    <xf numFmtId="0" fontId="22" fillId="0" borderId="18" xfId="0" applyFont="1" applyFill="1" applyBorder="1" applyAlignment="1">
      <alignment horizontal="right"/>
    </xf>
    <xf numFmtId="3" fontId="22" fillId="0" borderId="18" xfId="0" applyNumberFormat="1" applyFont="1" applyFill="1" applyBorder="1" applyAlignment="1">
      <alignment horizontal="right"/>
    </xf>
    <xf numFmtId="0" fontId="22" fillId="0" borderId="18" xfId="0" applyFont="1" applyBorder="1" applyAlignment="1"/>
    <xf numFmtId="0" fontId="22" fillId="0" borderId="0" xfId="0" applyFont="1" applyFill="1" applyBorder="1" applyAlignment="1"/>
    <xf numFmtId="3" fontId="20" fillId="0" borderId="0" xfId="0" applyNumberFormat="1" applyFont="1" applyFill="1" applyBorder="1" applyAlignment="1">
      <alignment wrapText="1"/>
    </xf>
    <xf numFmtId="3" fontId="20" fillId="0" borderId="0" xfId="0" applyNumberFormat="1" applyFont="1" applyFill="1" applyBorder="1" applyAlignment="1">
      <alignment horizontal="right" wrapText="1"/>
    </xf>
    <xf numFmtId="171" fontId="22" fillId="0" borderId="20" xfId="0" applyNumberFormat="1" applyFont="1" applyBorder="1" applyAlignment="1">
      <alignment horizontal="right"/>
    </xf>
    <xf numFmtId="168" fontId="22" fillId="0" borderId="12" xfId="0" applyNumberFormat="1" applyFont="1" applyFill="1" applyBorder="1" applyAlignment="1">
      <alignment horizontal="left"/>
    </xf>
    <xf numFmtId="168" fontId="22" fillId="0" borderId="27" xfId="0" applyNumberFormat="1" applyFont="1" applyFill="1" applyBorder="1" applyAlignment="1"/>
    <xf numFmtId="0" fontId="22" fillId="0" borderId="0" xfId="0" applyFont="1" applyBorder="1" applyAlignment="1">
      <alignment horizontal="right"/>
    </xf>
    <xf numFmtId="0" fontId="27" fillId="0" borderId="0" xfId="0" applyFont="1" applyAlignment="1">
      <alignment horizontal="right"/>
    </xf>
    <xf numFmtId="0" fontId="21" fillId="0" borderId="12" xfId="0" applyFont="1" applyBorder="1"/>
    <xf numFmtId="0" fontId="21" fillId="0" borderId="12" xfId="0" applyFont="1" applyBorder="1" applyAlignment="1"/>
    <xf numFmtId="0" fontId="27" fillId="0" borderId="0" xfId="0" applyFont="1" applyFill="1" applyAlignment="1">
      <alignment horizontal="center" wrapText="1"/>
    </xf>
    <xf numFmtId="0" fontId="21" fillId="0" borderId="0" xfId="0" applyFont="1" applyFill="1" applyBorder="1" applyAlignment="1"/>
    <xf numFmtId="0" fontId="22" fillId="0" borderId="18" xfId="0" applyFont="1" applyBorder="1"/>
    <xf numFmtId="0" fontId="22" fillId="0" borderId="20" xfId="0" applyFont="1" applyFill="1" applyBorder="1" applyAlignment="1">
      <alignment horizontal="left"/>
    </xf>
    <xf numFmtId="3" fontId="22" fillId="0" borderId="20" xfId="0" applyNumberFormat="1" applyFont="1" applyFill="1" applyBorder="1"/>
    <xf numFmtId="168" fontId="27" fillId="0" borderId="0" xfId="0" applyNumberFormat="1" applyFont="1" applyFill="1" applyBorder="1" applyAlignment="1">
      <alignment horizontal="left"/>
    </xf>
    <xf numFmtId="0" fontId="27" fillId="0" borderId="0" xfId="0" applyFont="1" applyFill="1" applyAlignment="1">
      <alignment horizontal="left" wrapText="1"/>
    </xf>
    <xf numFmtId="0" fontId="27" fillId="0" borderId="0" xfId="0" applyFont="1" applyFill="1" applyAlignment="1">
      <alignment horizontal="left" vertical="top" wrapText="1"/>
    </xf>
    <xf numFmtId="0" fontId="22" fillId="21" borderId="0" xfId="0" applyFont="1" applyFill="1" applyAlignment="1">
      <alignment horizontal="center"/>
    </xf>
    <xf numFmtId="0" fontId="22" fillId="21" borderId="0" xfId="0" applyFont="1" applyFill="1" applyAlignment="1">
      <alignment horizontal="left" wrapText="1"/>
    </xf>
    <xf numFmtId="0" fontId="22" fillId="21" borderId="0" xfId="0" applyFont="1" applyFill="1" applyAlignment="1">
      <alignment horizontal="left" vertical="top" wrapText="1"/>
    </xf>
    <xf numFmtId="168" fontId="22" fillId="21" borderId="0" xfId="0" applyNumberFormat="1" applyFont="1" applyFill="1" applyBorder="1" applyAlignment="1">
      <alignment horizontal="left"/>
    </xf>
    <xf numFmtId="0" fontId="22" fillId="21" borderId="0" xfId="0" applyFont="1" applyFill="1" applyAlignment="1">
      <alignment horizontal="left"/>
    </xf>
    <xf numFmtId="168" fontId="27" fillId="0" borderId="28" xfId="0" applyNumberFormat="1" applyFont="1" applyFill="1" applyBorder="1" applyAlignment="1">
      <alignment horizontal="left"/>
    </xf>
    <xf numFmtId="168" fontId="22" fillId="0" borderId="32" xfId="0" applyNumberFormat="1" applyFont="1" applyFill="1" applyBorder="1" applyAlignment="1">
      <alignment horizontal="left"/>
    </xf>
    <xf numFmtId="0" fontId="22" fillId="0" borderId="32" xfId="0" applyFont="1" applyBorder="1"/>
    <xf numFmtId="0" fontId="22" fillId="0" borderId="30" xfId="0" applyFont="1" applyBorder="1"/>
    <xf numFmtId="0" fontId="22" fillId="0" borderId="29" xfId="0" applyFont="1" applyBorder="1" applyAlignment="1">
      <alignment horizontal="center"/>
    </xf>
    <xf numFmtId="0" fontId="21" fillId="0" borderId="33" xfId="0" applyFont="1" applyFill="1" applyBorder="1" applyAlignment="1">
      <alignment horizontal="left"/>
    </xf>
    <xf numFmtId="0" fontId="21" fillId="0" borderId="31" xfId="0" applyFont="1" applyFill="1" applyBorder="1" applyAlignment="1">
      <alignment horizontal="left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168" fontId="22" fillId="0" borderId="0" xfId="0" applyNumberFormat="1" applyFont="1" applyFill="1" applyBorder="1" applyAlignment="1">
      <alignment horizontal="center"/>
    </xf>
    <xf numFmtId="0" fontId="21" fillId="0" borderId="0" xfId="0" applyNumberFormat="1" applyFont="1" applyAlignment="1">
      <alignment horizontal="left"/>
    </xf>
    <xf numFmtId="172" fontId="22" fillId="0" borderId="16" xfId="47" applyNumberFormat="1" applyFont="1" applyBorder="1" applyAlignment="1">
      <alignment horizontal="right"/>
    </xf>
    <xf numFmtId="3" fontId="22" fillId="0" borderId="20" xfId="0" applyNumberFormat="1" applyFont="1" applyBorder="1"/>
    <xf numFmtId="3" fontId="22" fillId="21" borderId="0" xfId="0" applyNumberFormat="1" applyFont="1" applyFill="1" applyAlignment="1">
      <alignment horizontal="center"/>
    </xf>
    <xf numFmtId="168" fontId="22" fillId="0" borderId="24" xfId="0" applyNumberFormat="1" applyFont="1" applyFill="1" applyBorder="1" applyAlignment="1">
      <alignment horizontal="right"/>
    </xf>
    <xf numFmtId="0" fontId="21" fillId="0" borderId="18" xfId="0" applyFont="1" applyFill="1" applyBorder="1" applyAlignment="1"/>
    <xf numFmtId="0" fontId="22" fillId="0" borderId="18" xfId="0" applyFont="1" applyFill="1" applyBorder="1" applyAlignment="1">
      <alignment horizontal="right" vertical="center"/>
    </xf>
    <xf numFmtId="3" fontId="22" fillId="0" borderId="18" xfId="0" applyNumberFormat="1" applyFont="1" applyFill="1" applyBorder="1" applyAlignment="1">
      <alignment horizontal="right" vertical="center"/>
    </xf>
    <xf numFmtId="0" fontId="22" fillId="0" borderId="16" xfId="0" applyFont="1" applyFill="1" applyBorder="1"/>
    <xf numFmtId="170" fontId="22" fillId="0" borderId="16" xfId="0" applyNumberFormat="1" applyFont="1" applyFill="1" applyBorder="1" applyAlignment="1">
      <alignment horizontal="right"/>
    </xf>
    <xf numFmtId="168" fontId="22" fillId="0" borderId="34" xfId="0" applyNumberFormat="1" applyFont="1" applyFill="1" applyBorder="1" applyAlignment="1">
      <alignment horizontal="left"/>
    </xf>
    <xf numFmtId="9" fontId="22" fillId="0" borderId="34" xfId="39" applyFont="1" applyFill="1" applyBorder="1" applyAlignment="1">
      <alignment horizontal="right"/>
    </xf>
    <xf numFmtId="0" fontId="33" fillId="0" borderId="0" xfId="0" applyFont="1" applyAlignment="1">
      <alignment horizontal="center"/>
    </xf>
    <xf numFmtId="3" fontId="22" fillId="0" borderId="0" xfId="0" applyNumberFormat="1" applyFont="1" applyAlignment="1">
      <alignment horizontal="center"/>
    </xf>
    <xf numFmtId="0" fontId="21" fillId="0" borderId="0" xfId="0" applyFont="1" applyAlignment="1">
      <alignment horizontal="right"/>
    </xf>
    <xf numFmtId="0" fontId="29" fillId="0" borderId="0" xfId="0" applyFont="1" applyAlignment="1"/>
    <xf numFmtId="0" fontId="3" fillId="0" borderId="0" xfId="0" applyFont="1"/>
    <xf numFmtId="0" fontId="34" fillId="0" borderId="0" xfId="0" applyFont="1" applyAlignment="1">
      <alignment vertical="center"/>
    </xf>
    <xf numFmtId="0" fontId="35" fillId="0" borderId="0" xfId="0" applyFont="1"/>
    <xf numFmtId="0" fontId="36" fillId="0" borderId="0" xfId="0" applyFont="1" applyAlignment="1">
      <alignment vertical="center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right"/>
    </xf>
    <xf numFmtId="0" fontId="39" fillId="18" borderId="0" xfId="0" applyFont="1" applyFill="1"/>
    <xf numFmtId="0" fontId="39" fillId="22" borderId="0" xfId="0" applyFont="1" applyFill="1"/>
    <xf numFmtId="0" fontId="42" fillId="0" borderId="0" xfId="0" applyFont="1"/>
    <xf numFmtId="0" fontId="43" fillId="0" borderId="0" xfId="0" applyFont="1"/>
    <xf numFmtId="0" fontId="44" fillId="0" borderId="0" xfId="0" applyFont="1"/>
    <xf numFmtId="0" fontId="21" fillId="0" borderId="18" xfId="0" applyFont="1" applyFill="1" applyBorder="1"/>
    <xf numFmtId="0" fontId="21" fillId="0" borderId="12" xfId="0" applyFont="1" applyFill="1" applyBorder="1" applyAlignment="1">
      <alignment horizontal="right" wrapText="1"/>
    </xf>
    <xf numFmtId="0" fontId="22" fillId="0" borderId="16" xfId="0" applyFont="1" applyBorder="1" applyAlignment="1">
      <alignment horizontal="left" vertical="top" wrapText="1"/>
    </xf>
    <xf numFmtId="172" fontId="22" fillId="0" borderId="18" xfId="47" applyNumberFormat="1" applyFont="1" applyFill="1" applyBorder="1" applyAlignment="1"/>
    <xf numFmtId="172" fontId="22" fillId="0" borderId="16" xfId="47" applyNumberFormat="1" applyFont="1" applyBorder="1" applyAlignment="1"/>
    <xf numFmtId="172" fontId="22" fillId="0" borderId="26" xfId="47" applyNumberFormat="1" applyFont="1" applyBorder="1" applyAlignment="1"/>
    <xf numFmtId="172" fontId="22" fillId="0" borderId="27" xfId="47" applyNumberFormat="1" applyFont="1" applyBorder="1" applyAlignment="1"/>
    <xf numFmtId="172" fontId="22" fillId="0" borderId="19" xfId="47" applyNumberFormat="1" applyFont="1" applyBorder="1" applyAlignment="1"/>
    <xf numFmtId="3" fontId="22" fillId="0" borderId="26" xfId="0" applyNumberFormat="1" applyFont="1" applyBorder="1" applyAlignment="1">
      <alignment horizontal="right"/>
    </xf>
    <xf numFmtId="3" fontId="22" fillId="0" borderId="27" xfId="0" applyNumberFormat="1" applyFont="1" applyBorder="1" applyAlignment="1">
      <alignment horizontal="right"/>
    </xf>
    <xf numFmtId="3" fontId="22" fillId="0" borderId="12" xfId="0" applyNumberFormat="1" applyFont="1" applyBorder="1" applyAlignment="1">
      <alignment horizontal="right"/>
    </xf>
    <xf numFmtId="3" fontId="22" fillId="0" borderId="0" xfId="0" applyNumberFormat="1" applyFont="1" applyFill="1" applyAlignment="1">
      <alignment vertical="top"/>
    </xf>
    <xf numFmtId="3" fontId="22" fillId="0" borderId="0" xfId="0" applyNumberFormat="1" applyFont="1" applyBorder="1" applyAlignment="1">
      <alignment vertical="top"/>
    </xf>
    <xf numFmtId="165" fontId="22" fillId="0" borderId="0" xfId="0" applyNumberFormat="1" applyFont="1" applyBorder="1" applyAlignment="1">
      <alignment vertical="top"/>
    </xf>
    <xf numFmtId="4" fontId="22" fillId="0" borderId="0" xfId="0" applyNumberFormat="1" applyFont="1" applyFill="1" applyBorder="1" applyAlignment="1">
      <alignment vertical="top"/>
    </xf>
    <xf numFmtId="3" fontId="21" fillId="0" borderId="0" xfId="0" applyNumberFormat="1" applyFont="1" applyBorder="1" applyAlignment="1">
      <alignment vertical="top"/>
    </xf>
    <xf numFmtId="3" fontId="22" fillId="0" borderId="0" xfId="0" applyNumberFormat="1" applyFont="1" applyFill="1" applyBorder="1" applyAlignment="1">
      <alignment vertical="top"/>
    </xf>
    <xf numFmtId="165" fontId="22" fillId="0" borderId="0" xfId="0" applyNumberFormat="1" applyFont="1" applyBorder="1" applyAlignment="1">
      <alignment horizontal="right" vertical="top" wrapText="1"/>
    </xf>
    <xf numFmtId="4" fontId="22" fillId="0" borderId="0" xfId="0" applyNumberFormat="1" applyFont="1" applyFill="1" applyBorder="1" applyAlignment="1">
      <alignment horizontal="right" vertical="top" wrapText="1"/>
    </xf>
    <xf numFmtId="3" fontId="22" fillId="0" borderId="0" xfId="0" applyNumberFormat="1" applyFont="1" applyBorder="1" applyAlignment="1">
      <alignment horizontal="right" vertical="top" wrapText="1"/>
    </xf>
    <xf numFmtId="3" fontId="22" fillId="0" borderId="0" xfId="0" applyNumberFormat="1" applyFont="1" applyBorder="1" applyAlignment="1">
      <alignment horizontal="right" vertical="top"/>
    </xf>
    <xf numFmtId="3" fontId="21" fillId="0" borderId="0" xfId="0" applyNumberFormat="1" applyFont="1" applyBorder="1" applyAlignment="1">
      <alignment horizontal="right" vertical="top"/>
    </xf>
    <xf numFmtId="3" fontId="22" fillId="0" borderId="0" xfId="0" applyNumberFormat="1" applyFont="1" applyFill="1" applyAlignment="1">
      <alignment horizontal="right" vertical="top" wrapText="1"/>
    </xf>
    <xf numFmtId="3" fontId="22" fillId="19" borderId="0" xfId="0" applyNumberFormat="1" applyFont="1" applyFill="1" applyAlignment="1">
      <alignment horizontal="right" wrapText="1"/>
    </xf>
    <xf numFmtId="0" fontId="41" fillId="0" borderId="0" xfId="0" applyFont="1" applyAlignment="1">
      <alignment vertical="center"/>
    </xf>
    <xf numFmtId="0" fontId="40" fillId="0" borderId="0" xfId="48" applyFont="1" applyAlignment="1"/>
    <xf numFmtId="0" fontId="45" fillId="0" borderId="0" xfId="0" applyFont="1" applyAlignment="1">
      <alignment vertical="center"/>
    </xf>
    <xf numFmtId="2" fontId="22" fillId="0" borderId="0" xfId="39" applyNumberFormat="1" applyFont="1" applyBorder="1" applyAlignment="1">
      <alignment horizontal="right" vertical="top" wrapText="1"/>
    </xf>
    <xf numFmtId="2" fontId="22" fillId="0" borderId="0" xfId="39" applyNumberFormat="1" applyFont="1" applyBorder="1" applyAlignment="1">
      <alignment horizontal="right" vertical="top"/>
    </xf>
    <xf numFmtId="2" fontId="21" fillId="0" borderId="0" xfId="39" applyNumberFormat="1" applyFont="1" applyBorder="1" applyAlignment="1">
      <alignment horizontal="right" vertical="top"/>
    </xf>
    <xf numFmtId="2" fontId="21" fillId="0" borderId="0" xfId="0" applyNumberFormat="1" applyFont="1"/>
    <xf numFmtId="2" fontId="22" fillId="0" borderId="0" xfId="0" applyNumberFormat="1" applyFont="1" applyBorder="1" applyAlignment="1">
      <alignment horizontal="right" vertical="top" wrapText="1"/>
    </xf>
    <xf numFmtId="2" fontId="22" fillId="0" borderId="0" xfId="0" applyNumberFormat="1" applyFont="1" applyBorder="1" applyAlignment="1">
      <alignment horizontal="right" vertical="top"/>
    </xf>
    <xf numFmtId="2" fontId="21" fillId="0" borderId="0" xfId="0" applyNumberFormat="1" applyFont="1" applyBorder="1" applyAlignment="1">
      <alignment horizontal="right" vertical="top"/>
    </xf>
    <xf numFmtId="3" fontId="21" fillId="0" borderId="0" xfId="0" applyNumberFormat="1" applyFont="1" applyAlignment="1">
      <alignment horizontal="right" vertical="top"/>
    </xf>
    <xf numFmtId="2" fontId="22" fillId="0" borderId="0" xfId="39" applyNumberFormat="1" applyFont="1" applyFill="1" applyAlignment="1">
      <alignment horizontal="right" vertical="top" wrapText="1"/>
    </xf>
    <xf numFmtId="2" fontId="22" fillId="0" borderId="0" xfId="0" applyNumberFormat="1" applyFont="1" applyFill="1" applyAlignment="1">
      <alignment horizontal="right" vertical="top" wrapText="1"/>
    </xf>
    <xf numFmtId="3" fontId="22" fillId="0" borderId="0" xfId="0" applyNumberFormat="1" applyFont="1" applyAlignment="1">
      <alignment horizontal="right" vertical="top" wrapText="1"/>
    </xf>
    <xf numFmtId="2" fontId="22" fillId="0" borderId="0" xfId="0" applyNumberFormat="1" applyFont="1" applyAlignment="1">
      <alignment horizontal="right" vertical="top" wrapText="1"/>
    </xf>
    <xf numFmtId="3" fontId="22" fillId="0" borderId="0" xfId="0" applyNumberFormat="1" applyFont="1" applyAlignment="1">
      <alignment horizontal="right" vertical="top"/>
    </xf>
    <xf numFmtId="2" fontId="21" fillId="0" borderId="0" xfId="39" applyNumberFormat="1" applyFont="1" applyAlignment="1">
      <alignment horizontal="right" vertical="top"/>
    </xf>
    <xf numFmtId="2" fontId="21" fillId="0" borderId="0" xfId="0" applyNumberFormat="1" applyFont="1" applyAlignment="1">
      <alignment horizontal="right" vertical="top"/>
    </xf>
    <xf numFmtId="2" fontId="21" fillId="0" borderId="0" xfId="39" applyNumberFormat="1" applyFont="1" applyAlignment="1">
      <alignment horizontal="right"/>
    </xf>
    <xf numFmtId="2" fontId="21" fillId="0" borderId="0" xfId="0" applyNumberFormat="1" applyFont="1" applyAlignment="1">
      <alignment horizontal="right"/>
    </xf>
    <xf numFmtId="168" fontId="22" fillId="0" borderId="20" xfId="0" applyNumberFormat="1" applyFont="1" applyBorder="1" applyAlignment="1">
      <alignment horizontal="right"/>
    </xf>
    <xf numFmtId="0" fontId="22" fillId="0" borderId="12" xfId="0" applyFont="1" applyBorder="1" applyAlignment="1">
      <alignment horizontal="left"/>
    </xf>
    <xf numFmtId="168" fontId="22" fillId="0" borderId="12" xfId="0" applyNumberFormat="1" applyFont="1" applyFill="1" applyBorder="1" applyAlignment="1">
      <alignment horizontal="right"/>
    </xf>
    <xf numFmtId="0" fontId="22" fillId="0" borderId="12" xfId="0" applyFont="1" applyFill="1" applyBorder="1"/>
    <xf numFmtId="170" fontId="22" fillId="0" borderId="12" xfId="0" applyNumberFormat="1" applyFont="1" applyFill="1" applyBorder="1" applyAlignment="1">
      <alignment horizontal="right"/>
    </xf>
    <xf numFmtId="168" fontId="22" fillId="0" borderId="19" xfId="0" applyNumberFormat="1" applyFont="1" applyFill="1" applyBorder="1" applyAlignment="1">
      <alignment horizontal="left"/>
    </xf>
    <xf numFmtId="9" fontId="22" fillId="0" borderId="19" xfId="39" applyFont="1" applyFill="1" applyBorder="1" applyAlignment="1">
      <alignment horizontal="right"/>
    </xf>
    <xf numFmtId="0" fontId="22" fillId="0" borderId="26" xfId="0" applyFont="1" applyFill="1" applyBorder="1" applyAlignment="1">
      <alignment horizontal="left"/>
    </xf>
    <xf numFmtId="3" fontId="22" fillId="0" borderId="26" xfId="0" applyNumberFormat="1" applyFont="1" applyBorder="1"/>
    <xf numFmtId="3" fontId="22" fillId="0" borderId="25" xfId="0" applyNumberFormat="1" applyFont="1" applyBorder="1"/>
    <xf numFmtId="0" fontId="22" fillId="0" borderId="27" xfId="0" applyFont="1" applyFill="1" applyBorder="1" applyAlignment="1">
      <alignment horizontal="left"/>
    </xf>
    <xf numFmtId="3" fontId="22" fillId="0" borderId="27" xfId="0" applyNumberFormat="1" applyFont="1" applyFill="1" applyBorder="1"/>
    <xf numFmtId="4" fontId="22" fillId="0" borderId="27" xfId="0" applyNumberFormat="1" applyFont="1" applyFill="1" applyBorder="1"/>
    <xf numFmtId="0" fontId="28" fillId="0" borderId="25" xfId="0" applyFont="1" applyFill="1" applyBorder="1"/>
    <xf numFmtId="3" fontId="22" fillId="0" borderId="27" xfId="0" applyNumberFormat="1" applyFont="1" applyBorder="1"/>
    <xf numFmtId="0" fontId="22" fillId="0" borderId="0" xfId="0" applyFont="1" applyFill="1" applyBorder="1" applyAlignment="1">
      <alignment horizontal="right" vertical="center"/>
    </xf>
    <xf numFmtId="0" fontId="22" fillId="19" borderId="0" xfId="0" applyFont="1" applyFill="1" applyAlignment="1">
      <alignment horizontal="center" vertical="center"/>
    </xf>
    <xf numFmtId="49" fontId="21" fillId="0" borderId="0" xfId="0" applyNumberFormat="1" applyFont="1" applyAlignment="1">
      <alignment horizontal="left"/>
    </xf>
    <xf numFmtId="49" fontId="22" fillId="0" borderId="0" xfId="0" applyNumberFormat="1" applyFont="1" applyBorder="1" applyAlignment="1">
      <alignment horizontal="left" vertical="top" wrapText="1"/>
    </xf>
    <xf numFmtId="49" fontId="22" fillId="0" borderId="0" xfId="0" applyNumberFormat="1" applyFont="1" applyFill="1" applyAlignment="1">
      <alignment horizontal="left" vertical="top"/>
    </xf>
    <xf numFmtId="49" fontId="22" fillId="0" borderId="0" xfId="0" applyNumberFormat="1" applyFont="1" applyFill="1" applyAlignment="1">
      <alignment vertical="top"/>
    </xf>
    <xf numFmtId="49" fontId="22" fillId="0" borderId="0" xfId="0" applyNumberFormat="1" applyFont="1" applyBorder="1" applyAlignment="1">
      <alignment horizontal="left" vertical="top"/>
    </xf>
    <xf numFmtId="49" fontId="22" fillId="0" borderId="0" xfId="0" applyNumberFormat="1" applyFont="1"/>
    <xf numFmtId="49" fontId="22" fillId="0" borderId="0" xfId="0" applyNumberFormat="1" applyFont="1" applyAlignment="1">
      <alignment horizontal="left"/>
    </xf>
    <xf numFmtId="49" fontId="22" fillId="0" borderId="0" xfId="0" applyNumberFormat="1" applyFont="1" applyFill="1" applyAlignment="1">
      <alignment horizontal="left" vertical="top" wrapText="1"/>
    </xf>
    <xf numFmtId="49" fontId="22" fillId="0" borderId="0" xfId="0" applyNumberFormat="1" applyFont="1" applyAlignment="1">
      <alignment horizontal="left" vertical="top" wrapText="1"/>
    </xf>
    <xf numFmtId="49" fontId="22" fillId="0" borderId="0" xfId="0" applyNumberFormat="1" applyFont="1" applyAlignment="1">
      <alignment horizontal="left" vertical="top"/>
    </xf>
    <xf numFmtId="49" fontId="22" fillId="0" borderId="0" xfId="0" applyNumberFormat="1" applyFont="1" applyAlignment="1">
      <alignment horizontal="left" wrapText="1"/>
    </xf>
    <xf numFmtId="49" fontId="22" fillId="0" borderId="0" xfId="0" applyNumberFormat="1" applyFont="1" applyAlignment="1">
      <alignment horizontal="right"/>
    </xf>
    <xf numFmtId="3" fontId="20" fillId="0" borderId="0" xfId="0" applyNumberFormat="1" applyFont="1" applyFill="1" applyBorder="1" applyAlignment="1"/>
    <xf numFmtId="0" fontId="40" fillId="0" borderId="0" xfId="48" applyFont="1" applyAlignment="1">
      <alignment horizontal="left"/>
    </xf>
    <xf numFmtId="0" fontId="41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49" fontId="45" fillId="0" borderId="0" xfId="0" applyNumberFormat="1" applyFont="1" applyAlignment="1">
      <alignment horizontal="center" vertical="center"/>
    </xf>
    <xf numFmtId="0" fontId="21" fillId="0" borderId="11" xfId="0" applyFont="1" applyBorder="1" applyAlignment="1">
      <alignment horizontal="right" wrapText="1"/>
    </xf>
    <xf numFmtId="3" fontId="22" fillId="0" borderId="0" xfId="0" applyNumberFormat="1" applyFont="1" applyAlignment="1">
      <alignment horizontal="center"/>
    </xf>
    <xf numFmtId="3" fontId="22" fillId="0" borderId="21" xfId="0" applyNumberFormat="1" applyFont="1" applyFill="1" applyBorder="1" applyAlignment="1">
      <alignment horizontal="center"/>
    </xf>
    <xf numFmtId="3" fontId="22" fillId="0" borderId="11" xfId="0" applyNumberFormat="1" applyFont="1" applyFill="1" applyBorder="1" applyAlignment="1">
      <alignment horizontal="center"/>
    </xf>
    <xf numFmtId="3" fontId="22" fillId="0" borderId="11" xfId="0" applyNumberFormat="1" applyFont="1" applyBorder="1" applyAlignment="1">
      <alignment horizontal="center"/>
    </xf>
    <xf numFmtId="3" fontId="22" fillId="0" borderId="13" xfId="0" applyNumberFormat="1" applyFont="1" applyBorder="1" applyAlignment="1">
      <alignment horizontal="center"/>
    </xf>
    <xf numFmtId="0" fontId="21" fillId="0" borderId="0" xfId="0" applyNumberFormat="1" applyFont="1" applyAlignment="1">
      <alignment horizontal="left"/>
    </xf>
    <xf numFmtId="3" fontId="20" fillId="0" borderId="0" xfId="0" applyNumberFormat="1" applyFont="1" applyFill="1" applyAlignment="1">
      <alignment horizontal="left" wrapText="1"/>
    </xf>
    <xf numFmtId="3" fontId="22" fillId="0" borderId="21" xfId="0" applyNumberFormat="1" applyFont="1" applyBorder="1" applyAlignment="1">
      <alignment horizontal="center"/>
    </xf>
    <xf numFmtId="0" fontId="21" fillId="0" borderId="0" xfId="0" applyFont="1" applyAlignment="1">
      <alignment horizontal="right"/>
    </xf>
    <xf numFmtId="0" fontId="22" fillId="0" borderId="20" xfId="0" applyFont="1" applyFill="1" applyBorder="1" applyAlignment="1">
      <alignment horizontal="left" wrapText="1"/>
    </xf>
    <xf numFmtId="0" fontId="22" fillId="0" borderId="0" xfId="0" applyFont="1" applyAlignment="1">
      <alignment horizontal="left" wrapText="1"/>
    </xf>
    <xf numFmtId="3" fontId="20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 xr:uid="{00000000-0005-0000-0000-000027000000}"/>
    <cellStyle name="Normal 2 2" xfId="45" xr:uid="{00000000-0005-0000-0000-000028000000}"/>
    <cellStyle name="Normal 3" xfId="46" xr:uid="{00000000-0005-0000-0000-000029000000}"/>
    <cellStyle name="Normal 8" xfId="43" xr:uid="{00000000-0005-0000-0000-00002A000000}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llocations\Grant%20allocations\2018-19\Teaching\Grant%20tables\Templates\Spring%202018\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workbookViewId="0"/>
  </sheetViews>
  <sheetFormatPr defaultColWidth="9.1796875" defaultRowHeight="12.5" x14ac:dyDescent="0.25"/>
  <cols>
    <col min="1" max="10" width="9.1796875" style="196"/>
    <col min="11" max="11" width="25.26953125" style="196" customWidth="1"/>
    <col min="12" max="18" width="9.1796875" style="196"/>
    <col min="19" max="20" width="9.1796875" style="196" hidden="1" customWidth="1"/>
    <col min="21" max="16384" width="9.1796875" style="196"/>
  </cols>
  <sheetData>
    <row r="2" spans="1:20" ht="124.5" customHeight="1" x14ac:dyDescent="0.3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6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65">
      <c r="A4" s="285" t="str">
        <f>INSTNAME</f>
        <v>Anglia Ruskin University Higher Corporation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2.5" x14ac:dyDescent="0.65">
      <c r="A5" s="284">
        <f>UKPRN</f>
        <v>10000291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5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5" x14ac:dyDescent="0.3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35">
      <c r="A8" s="200"/>
    </row>
    <row r="9" spans="1:20" s="201" customFormat="1" ht="15" customHeight="1" x14ac:dyDescent="0.35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35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35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35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35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35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.5" x14ac:dyDescent="0.35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14:I14" location="Table_F!A1" display="Table F: 2018-19 HEIF formula parameters" xr:uid="{00000000-0004-0000-0000-000004000000}"/>
    <hyperlink ref="A9:I9" location="Table_A!A1" display="Table A: 2018-19 Summary of allocation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O39"/>
  <sheetViews>
    <sheetView showGridLines="0" zoomScaleNormal="100" workbookViewId="0"/>
  </sheetViews>
  <sheetFormatPr defaultColWidth="9.1796875" defaultRowHeight="12.5" x14ac:dyDescent="0.25"/>
  <cols>
    <col min="1" max="1" width="16.453125" style="196" customWidth="1"/>
    <col min="2" max="2" width="15.1796875" style="196" customWidth="1"/>
    <col min="3" max="3" width="21.453125" style="196" customWidth="1"/>
    <col min="4" max="4" width="14.26953125" style="196" customWidth="1"/>
    <col min="5" max="5" width="13.26953125" style="196" customWidth="1"/>
    <col min="6" max="6" width="14.453125" style="196" customWidth="1"/>
    <col min="7" max="7" width="8.453125" style="196" customWidth="1"/>
    <col min="8" max="8" width="10.453125" style="196" customWidth="1"/>
    <col min="9" max="9" width="10.81640625" style="196" customWidth="1"/>
    <col min="10" max="10" width="18.7265625" style="196" hidden="1" customWidth="1"/>
    <col min="11" max="12" width="9.1796875" style="196" hidden="1" customWidth="1"/>
    <col min="13" max="13" width="11.26953125" style="196" hidden="1" customWidth="1"/>
    <col min="14" max="14" width="14.54296875" style="196" hidden="1" customWidth="1"/>
    <col min="15" max="15" width="11.54296875" style="196" bestFit="1" customWidth="1"/>
    <col min="16" max="16384" width="9.1796875" style="196"/>
  </cols>
  <sheetData>
    <row r="2" spans="1:15" ht="15.5" x14ac:dyDescent="0.3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3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3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3">
      <c r="A5" s="194" t="s">
        <v>56</v>
      </c>
      <c r="B5" s="96">
        <v>10000291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3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3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3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3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3">
      <c r="A10" s="7" t="s">
        <v>1</v>
      </c>
      <c r="B10" s="7"/>
      <c r="C10" s="7"/>
      <c r="D10" s="13" t="s">
        <v>20</v>
      </c>
      <c r="E10" s="89"/>
      <c r="F10" s="89">
        <v>1622895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3">
      <c r="A11" s="6"/>
      <c r="B11" s="6"/>
      <c r="C11" s="6"/>
      <c r="D11" s="86" t="s">
        <v>3</v>
      </c>
      <c r="E11" s="90"/>
      <c r="F11" s="90">
        <v>0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3">
      <c r="A12" s="28"/>
      <c r="B12" s="186"/>
      <c r="C12" s="186"/>
      <c r="D12" s="186" t="s">
        <v>111</v>
      </c>
      <c r="E12" s="187">
        <f>QR_TOT</f>
        <v>1622895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1622895</v>
      </c>
    </row>
    <row r="13" spans="1:15" ht="14.25" customHeight="1" x14ac:dyDescent="0.3">
      <c r="A13" s="28"/>
      <c r="B13" s="267"/>
      <c r="C13" s="267"/>
      <c r="D13" s="267" t="s">
        <v>191</v>
      </c>
      <c r="E13" s="95"/>
      <c r="F13" s="20">
        <v>101277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3">
      <c r="A14" s="7"/>
      <c r="B14" s="7"/>
      <c r="C14" s="7"/>
      <c r="D14" s="13" t="s">
        <v>21</v>
      </c>
      <c r="E14" s="89"/>
      <c r="F14" s="89">
        <v>114069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3">
      <c r="A15" s="7"/>
      <c r="B15" s="7"/>
      <c r="C15" s="7"/>
      <c r="D15" s="13" t="s">
        <v>22</v>
      </c>
      <c r="E15" s="89"/>
      <c r="F15" s="89">
        <v>83042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3">
      <c r="A16" s="7"/>
      <c r="B16" s="7"/>
      <c r="C16" s="7"/>
      <c r="D16" s="13" t="s">
        <v>109</v>
      </c>
      <c r="E16" s="89"/>
      <c r="F16" s="89">
        <v>582120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3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3">
      <c r="A18" s="2"/>
      <c r="B18" s="2"/>
      <c r="C18" s="2"/>
      <c r="D18" s="15" t="s">
        <v>59</v>
      </c>
      <c r="E18" s="89"/>
      <c r="F18" s="89">
        <v>2503403</v>
      </c>
      <c r="G18" s="14"/>
      <c r="H18" s="14"/>
      <c r="J18" s="268" t="s">
        <v>78</v>
      </c>
    </row>
    <row r="19" spans="1:14" ht="13.5" x14ac:dyDescent="0.3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3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3">
      <c r="A21" s="2" t="s">
        <v>118</v>
      </c>
      <c r="B21" s="2"/>
      <c r="C21" s="2"/>
      <c r="D21" s="13" t="s">
        <v>119</v>
      </c>
      <c r="E21" s="89"/>
      <c r="F21" s="89">
        <v>3505500</v>
      </c>
      <c r="G21" s="14"/>
      <c r="H21" s="14"/>
      <c r="J21" s="62" t="s">
        <v>163</v>
      </c>
    </row>
    <row r="22" spans="1:14" s="3" customFormat="1" ht="13.5" x14ac:dyDescent="0.3">
      <c r="A22" s="2"/>
      <c r="B22" s="2"/>
      <c r="C22" s="208"/>
      <c r="D22" s="143" t="s">
        <v>160</v>
      </c>
      <c r="E22" s="144">
        <f>HEIF_MAIN*(50/203)</f>
        <v>863423.6453201971</v>
      </c>
      <c r="G22" s="14"/>
      <c r="H22" s="14"/>
      <c r="M22" s="61"/>
      <c r="N22" s="61"/>
    </row>
    <row r="23" spans="1:14" s="3" customFormat="1" ht="13.5" x14ac:dyDescent="0.3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3">
      <c r="A24" s="2"/>
      <c r="B24" s="2"/>
      <c r="C24" s="2"/>
      <c r="D24" s="15" t="s">
        <v>120</v>
      </c>
      <c r="E24" s="89"/>
      <c r="F24" s="89">
        <v>3505500</v>
      </c>
      <c r="G24" s="14"/>
      <c r="H24" s="14"/>
      <c r="J24" s="62" t="s">
        <v>112</v>
      </c>
    </row>
    <row r="25" spans="1:14" ht="13.5" x14ac:dyDescent="0.3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3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5" x14ac:dyDescent="0.35">
      <c r="A27" s="1" t="s">
        <v>10</v>
      </c>
      <c r="B27" s="1"/>
      <c r="C27" s="1"/>
      <c r="D27" s="6"/>
      <c r="E27" s="88"/>
      <c r="F27" s="88">
        <v>6008903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" thickBot="1" x14ac:dyDescent="0.4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3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3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3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3">
      <c r="D32" s="10"/>
      <c r="E32" s="10"/>
      <c r="F32" s="19"/>
      <c r="G32" s="17"/>
      <c r="H32" s="17"/>
      <c r="J32" s="61"/>
    </row>
    <row r="33" spans="1:14" s="3" customFormat="1" ht="24" customHeight="1" x14ac:dyDescent="0.3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3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3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3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3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3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3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pageSetUpPr fitToPage="1"/>
  </sheetPr>
  <dimension ref="A1:Z252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796875" defaultRowHeight="13.5" x14ac:dyDescent="0.3"/>
  <cols>
    <col min="1" max="1" width="12.453125" style="274" customWidth="1"/>
    <col min="2" max="2" width="3.81640625" style="275" customWidth="1"/>
    <col min="3" max="3" width="2.7265625" style="275" customWidth="1"/>
    <col min="4" max="4" width="50.1796875" style="274" customWidth="1"/>
    <col min="5" max="5" width="15.54296875" style="274" customWidth="1"/>
    <col min="6" max="10" width="8.81640625" style="5" customWidth="1"/>
    <col min="11" max="22" width="8.81640625" style="14" customWidth="1"/>
    <col min="23" max="23" width="13" style="5" customWidth="1"/>
    <col min="24" max="24" width="13" style="16" customWidth="1"/>
    <col min="25" max="25" width="13" style="5" customWidth="1"/>
    <col min="26" max="26" width="9.1796875" style="5" customWidth="1"/>
    <col min="27" max="28" width="9.1796875" style="5"/>
    <col min="29" max="29" width="9.1796875" style="5" customWidth="1"/>
    <col min="30" max="16384" width="9.1796875" style="5"/>
  </cols>
  <sheetData>
    <row r="1" spans="1:26" x14ac:dyDescent="0.3">
      <c r="A1" s="5"/>
      <c r="B1" s="287"/>
      <c r="C1" s="287"/>
      <c r="D1" s="287"/>
      <c r="E1" s="5"/>
      <c r="W1" s="16"/>
      <c r="Z1" s="14"/>
    </row>
    <row r="2" spans="1:26" ht="15.5" x14ac:dyDescent="0.3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3">
      <c r="A3" s="31"/>
      <c r="B3" s="31"/>
      <c r="C3" s="31"/>
      <c r="D3" s="5"/>
      <c r="E3" s="5"/>
      <c r="W3" s="16"/>
    </row>
    <row r="4" spans="1:26" x14ac:dyDescent="0.3">
      <c r="A4" s="194" t="s">
        <v>55</v>
      </c>
      <c r="B4" s="269" t="str">
        <f>INSTNAME</f>
        <v>Anglia Ruskin University Higher Corporation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3">
      <c r="A5" s="194" t="s">
        <v>56</v>
      </c>
      <c r="B5" s="292">
        <f>UKPRN</f>
        <v>10000291</v>
      </c>
      <c r="C5" s="292"/>
      <c r="D5" s="292"/>
      <c r="E5" s="5"/>
      <c r="W5" s="16"/>
      <c r="Y5" s="20"/>
    </row>
    <row r="6" spans="1:26" s="14" customFormat="1" ht="15" customHeight="1" x14ac:dyDescent="0.3">
      <c r="W6" s="30"/>
      <c r="X6" s="30"/>
      <c r="Y6" s="89"/>
    </row>
    <row r="7" spans="1:26" ht="14.25" customHeight="1" x14ac:dyDescent="0.3">
      <c r="A7" s="5"/>
      <c r="B7" s="31"/>
      <c r="C7" s="31" t="s">
        <v>108</v>
      </c>
      <c r="D7" s="5"/>
      <c r="E7" s="82">
        <f>SUM(W15:W217)</f>
        <v>1622895</v>
      </c>
      <c r="W7" s="16"/>
      <c r="X7" s="14"/>
      <c r="Y7" s="89"/>
      <c r="Z7" s="31"/>
    </row>
    <row r="8" spans="1:26" s="14" customFormat="1" ht="14.25" customHeight="1" x14ac:dyDescent="0.3">
      <c r="C8" s="31" t="s">
        <v>3</v>
      </c>
      <c r="E8" s="82">
        <f>SUM(X15:X217)</f>
        <v>0</v>
      </c>
      <c r="H8" s="5"/>
      <c r="I8" s="5"/>
      <c r="J8" s="5"/>
      <c r="X8" s="5"/>
      <c r="Y8" s="89"/>
      <c r="Z8" s="33"/>
    </row>
    <row r="9" spans="1:26" s="14" customFormat="1" ht="14.25" customHeight="1" x14ac:dyDescent="0.3">
      <c r="C9" s="31" t="s">
        <v>191</v>
      </c>
      <c r="E9" s="82">
        <f>SUM(Y15:Y217)</f>
        <v>101277</v>
      </c>
      <c r="H9" s="5"/>
      <c r="I9" s="5"/>
      <c r="J9" s="5"/>
      <c r="X9" s="5"/>
      <c r="Y9" s="89"/>
      <c r="Z9" s="33"/>
    </row>
    <row r="10" spans="1:26" x14ac:dyDescent="0.3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3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3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3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3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3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ht="27" x14ac:dyDescent="0.3">
      <c r="A16" s="270" t="s">
        <v>200</v>
      </c>
      <c r="B16" s="270">
        <v>3</v>
      </c>
      <c r="C16" s="270" t="s">
        <v>201</v>
      </c>
      <c r="D16" s="270" t="s">
        <v>202</v>
      </c>
      <c r="E16" s="270" t="s">
        <v>203</v>
      </c>
      <c r="F16" s="225">
        <v>6.4</v>
      </c>
      <c r="G16" s="225">
        <v>68.099999999999994</v>
      </c>
      <c r="H16" s="225">
        <v>25.5</v>
      </c>
      <c r="I16" s="225">
        <v>0</v>
      </c>
      <c r="J16" s="225">
        <v>0</v>
      </c>
      <c r="K16" s="226">
        <v>0.72299999999999998</v>
      </c>
      <c r="L16" s="226">
        <v>7.6950000000000003</v>
      </c>
      <c r="M16" s="226">
        <v>2.8820000000000001</v>
      </c>
      <c r="N16" s="226">
        <v>0</v>
      </c>
      <c r="O16" s="226">
        <v>0</v>
      </c>
      <c r="P16" s="226">
        <v>8.4179999999999993</v>
      </c>
      <c r="Q16" s="226">
        <v>2.8929999999999998</v>
      </c>
      <c r="R16" s="226">
        <v>7.6950000000000003</v>
      </c>
      <c r="S16" s="226">
        <v>0</v>
      </c>
      <c r="T16" s="226">
        <v>0</v>
      </c>
      <c r="U16" s="226">
        <v>0</v>
      </c>
      <c r="V16" s="226">
        <v>10.587999999999999</v>
      </c>
      <c r="W16" s="227">
        <v>142136</v>
      </c>
      <c r="X16" s="227">
        <v>0</v>
      </c>
      <c r="Y16" s="227">
        <v>8870</v>
      </c>
    </row>
    <row r="17" spans="1:25" s="50" customFormat="1" ht="27" x14ac:dyDescent="0.3">
      <c r="A17" s="270" t="s">
        <v>200</v>
      </c>
      <c r="B17" s="270">
        <v>3</v>
      </c>
      <c r="C17" s="270" t="s">
        <v>201</v>
      </c>
      <c r="D17" s="270" t="s">
        <v>202</v>
      </c>
      <c r="E17" s="270" t="s">
        <v>204</v>
      </c>
      <c r="F17" s="225">
        <v>20</v>
      </c>
      <c r="G17" s="225">
        <v>80</v>
      </c>
      <c r="H17" s="225">
        <v>0</v>
      </c>
      <c r="I17" s="225">
        <v>0</v>
      </c>
      <c r="J17" s="225">
        <v>0</v>
      </c>
      <c r="K17" s="226">
        <v>2.2599999999999998</v>
      </c>
      <c r="L17" s="226">
        <v>9.0399999999999991</v>
      </c>
      <c r="M17" s="226">
        <v>0</v>
      </c>
      <c r="N17" s="226">
        <v>0</v>
      </c>
      <c r="O17" s="226">
        <v>0</v>
      </c>
      <c r="P17" s="226">
        <v>11.3</v>
      </c>
      <c r="Q17" s="226">
        <v>9.0399999999999991</v>
      </c>
      <c r="R17" s="226">
        <v>9.0399999999999991</v>
      </c>
      <c r="S17" s="226">
        <v>0</v>
      </c>
      <c r="T17" s="226">
        <v>0</v>
      </c>
      <c r="U17" s="226">
        <v>0</v>
      </c>
      <c r="V17" s="226">
        <v>18.079999999999998</v>
      </c>
      <c r="W17" s="227">
        <v>42770</v>
      </c>
      <c r="X17" s="227">
        <v>0</v>
      </c>
      <c r="Y17" s="227">
        <v>2669</v>
      </c>
    </row>
    <row r="18" spans="1:25" s="50" customFormat="1" ht="27" x14ac:dyDescent="0.3">
      <c r="A18" s="270" t="s">
        <v>200</v>
      </c>
      <c r="B18" s="270">
        <v>3</v>
      </c>
      <c r="C18" s="270" t="s">
        <v>201</v>
      </c>
      <c r="D18" s="270" t="s">
        <v>202</v>
      </c>
      <c r="E18" s="270" t="s">
        <v>205</v>
      </c>
      <c r="F18" s="225">
        <v>12.5</v>
      </c>
      <c r="G18" s="225">
        <v>75</v>
      </c>
      <c r="H18" s="225">
        <v>12.5</v>
      </c>
      <c r="I18" s="225">
        <v>0</v>
      </c>
      <c r="J18" s="225">
        <v>0</v>
      </c>
      <c r="K18" s="226">
        <v>1.413</v>
      </c>
      <c r="L18" s="226">
        <v>8.4749999999999996</v>
      </c>
      <c r="M18" s="226">
        <v>1.413</v>
      </c>
      <c r="N18" s="226">
        <v>0</v>
      </c>
      <c r="O18" s="226">
        <v>0</v>
      </c>
      <c r="P18" s="226">
        <v>9.8870000000000005</v>
      </c>
      <c r="Q18" s="226">
        <v>5.65</v>
      </c>
      <c r="R18" s="226">
        <v>8.4749999999999996</v>
      </c>
      <c r="S18" s="226">
        <v>0</v>
      </c>
      <c r="T18" s="226">
        <v>0</v>
      </c>
      <c r="U18" s="226">
        <v>0</v>
      </c>
      <c r="V18" s="226">
        <v>14.125</v>
      </c>
      <c r="W18" s="227">
        <v>25313</v>
      </c>
      <c r="X18" s="227">
        <v>0</v>
      </c>
      <c r="Y18" s="227">
        <v>1580</v>
      </c>
    </row>
    <row r="19" spans="1:25" s="50" customFormat="1" x14ac:dyDescent="0.3">
      <c r="A19" s="270" t="s">
        <v>200</v>
      </c>
      <c r="B19" s="270">
        <v>4</v>
      </c>
      <c r="C19" s="270" t="s">
        <v>201</v>
      </c>
      <c r="D19" s="270" t="s">
        <v>206</v>
      </c>
      <c r="E19" s="270" t="s">
        <v>203</v>
      </c>
      <c r="F19" s="225">
        <v>10.3</v>
      </c>
      <c r="G19" s="225">
        <v>61.5</v>
      </c>
      <c r="H19" s="225">
        <v>25.6</v>
      </c>
      <c r="I19" s="225">
        <v>2.6</v>
      </c>
      <c r="J19" s="225">
        <v>0</v>
      </c>
      <c r="K19" s="226">
        <v>1.411</v>
      </c>
      <c r="L19" s="226">
        <v>8.4250000000000007</v>
      </c>
      <c r="M19" s="226">
        <v>3.5070000000000001</v>
      </c>
      <c r="N19" s="226">
        <v>0.35599999999999998</v>
      </c>
      <c r="O19" s="226">
        <v>0</v>
      </c>
      <c r="P19" s="226">
        <v>9.8369999999999997</v>
      </c>
      <c r="Q19" s="226">
        <v>5.6440000000000001</v>
      </c>
      <c r="R19" s="226">
        <v>8.4250000000000007</v>
      </c>
      <c r="S19" s="226">
        <v>0</v>
      </c>
      <c r="T19" s="226">
        <v>0</v>
      </c>
      <c r="U19" s="226">
        <v>0</v>
      </c>
      <c r="V19" s="226">
        <v>14.07</v>
      </c>
      <c r="W19" s="227">
        <v>188876</v>
      </c>
      <c r="X19" s="227">
        <v>0</v>
      </c>
      <c r="Y19" s="227">
        <v>11786</v>
      </c>
    </row>
    <row r="20" spans="1:25" s="50" customFormat="1" x14ac:dyDescent="0.3">
      <c r="A20" s="270" t="s">
        <v>200</v>
      </c>
      <c r="B20" s="270">
        <v>4</v>
      </c>
      <c r="C20" s="270" t="s">
        <v>201</v>
      </c>
      <c r="D20" s="270" t="s">
        <v>206</v>
      </c>
      <c r="E20" s="270" t="s">
        <v>205</v>
      </c>
      <c r="F20" s="225">
        <v>0</v>
      </c>
      <c r="G20" s="225">
        <v>37.5</v>
      </c>
      <c r="H20" s="225">
        <v>62.5</v>
      </c>
      <c r="I20" s="225">
        <v>0</v>
      </c>
      <c r="J20" s="225">
        <v>0</v>
      </c>
      <c r="K20" s="226">
        <v>0</v>
      </c>
      <c r="L20" s="226">
        <v>5.1379999999999999</v>
      </c>
      <c r="M20" s="226">
        <v>8.5630000000000006</v>
      </c>
      <c r="N20" s="226">
        <v>0</v>
      </c>
      <c r="O20" s="226">
        <v>0</v>
      </c>
      <c r="P20" s="226">
        <v>5.1379999999999999</v>
      </c>
      <c r="Q20" s="226">
        <v>0</v>
      </c>
      <c r="R20" s="226">
        <v>5.1379999999999999</v>
      </c>
      <c r="S20" s="226">
        <v>0</v>
      </c>
      <c r="T20" s="226">
        <v>0</v>
      </c>
      <c r="U20" s="226">
        <v>0</v>
      </c>
      <c r="V20" s="226">
        <v>5.1379999999999999</v>
      </c>
      <c r="W20" s="227">
        <v>9207</v>
      </c>
      <c r="X20" s="227">
        <v>0</v>
      </c>
      <c r="Y20" s="227">
        <v>575</v>
      </c>
    </row>
    <row r="21" spans="1:25" s="50" customFormat="1" x14ac:dyDescent="0.3">
      <c r="A21" s="270" t="s">
        <v>200</v>
      </c>
      <c r="B21" s="270">
        <v>5</v>
      </c>
      <c r="C21" s="270" t="s">
        <v>201</v>
      </c>
      <c r="D21" s="270" t="s">
        <v>207</v>
      </c>
      <c r="E21" s="270" t="s">
        <v>203</v>
      </c>
      <c r="F21" s="225">
        <v>0</v>
      </c>
      <c r="G21" s="225">
        <v>34.799999999999997</v>
      </c>
      <c r="H21" s="225">
        <v>39.1</v>
      </c>
      <c r="I21" s="225">
        <v>4.4000000000000004</v>
      </c>
      <c r="J21" s="225">
        <v>21.7</v>
      </c>
      <c r="K21" s="226">
        <v>0</v>
      </c>
      <c r="L21" s="226">
        <v>2.5230000000000001</v>
      </c>
      <c r="M21" s="226">
        <v>2.835</v>
      </c>
      <c r="N21" s="226">
        <v>0.31900000000000001</v>
      </c>
      <c r="O21" s="226">
        <v>1.573</v>
      </c>
      <c r="P21" s="226">
        <v>2.5230000000000001</v>
      </c>
      <c r="Q21" s="226">
        <v>0</v>
      </c>
      <c r="R21" s="226">
        <v>2.5230000000000001</v>
      </c>
      <c r="S21" s="226">
        <v>0</v>
      </c>
      <c r="T21" s="226">
        <v>0</v>
      </c>
      <c r="U21" s="226">
        <v>0</v>
      </c>
      <c r="V21" s="226">
        <v>2.5230000000000001</v>
      </c>
      <c r="W21" s="227">
        <v>33869</v>
      </c>
      <c r="X21" s="227">
        <v>0</v>
      </c>
      <c r="Y21" s="227">
        <v>2114</v>
      </c>
    </row>
    <row r="22" spans="1:25" s="50" customFormat="1" x14ac:dyDescent="0.3">
      <c r="A22" s="270" t="s">
        <v>200</v>
      </c>
      <c r="B22" s="270">
        <v>5</v>
      </c>
      <c r="C22" s="270" t="s">
        <v>201</v>
      </c>
      <c r="D22" s="270" t="s">
        <v>207</v>
      </c>
      <c r="E22" s="270" t="s">
        <v>204</v>
      </c>
      <c r="F22" s="225">
        <v>0</v>
      </c>
      <c r="G22" s="225">
        <v>10</v>
      </c>
      <c r="H22" s="225">
        <v>70</v>
      </c>
      <c r="I22" s="225">
        <v>20</v>
      </c>
      <c r="J22" s="225">
        <v>0</v>
      </c>
      <c r="K22" s="226">
        <v>0</v>
      </c>
      <c r="L22" s="226">
        <v>0.72499999999999998</v>
      </c>
      <c r="M22" s="226">
        <v>5.0750000000000002</v>
      </c>
      <c r="N22" s="226">
        <v>1.45</v>
      </c>
      <c r="O22" s="226">
        <v>0</v>
      </c>
      <c r="P22" s="226">
        <v>0.72499999999999998</v>
      </c>
      <c r="Q22" s="226">
        <v>0</v>
      </c>
      <c r="R22" s="226">
        <v>0.72499999999999998</v>
      </c>
      <c r="S22" s="226">
        <v>0</v>
      </c>
      <c r="T22" s="226">
        <v>0</v>
      </c>
      <c r="U22" s="226">
        <v>0</v>
      </c>
      <c r="V22" s="226">
        <v>0.72499999999999998</v>
      </c>
      <c r="W22" s="227">
        <v>1715</v>
      </c>
      <c r="X22" s="227">
        <v>0</v>
      </c>
      <c r="Y22" s="227">
        <v>107</v>
      </c>
    </row>
    <row r="23" spans="1:25" s="50" customFormat="1" x14ac:dyDescent="0.3">
      <c r="A23" s="270" t="s">
        <v>208</v>
      </c>
      <c r="B23" s="270">
        <v>15</v>
      </c>
      <c r="C23" s="270" t="s">
        <v>201</v>
      </c>
      <c r="D23" s="270" t="s">
        <v>209</v>
      </c>
      <c r="E23" s="270" t="s">
        <v>203</v>
      </c>
      <c r="F23" s="225">
        <v>0</v>
      </c>
      <c r="G23" s="225">
        <v>31</v>
      </c>
      <c r="H23" s="225">
        <v>65.599999999999994</v>
      </c>
      <c r="I23" s="225">
        <v>3.4</v>
      </c>
      <c r="J23" s="225">
        <v>0</v>
      </c>
      <c r="K23" s="226">
        <v>0</v>
      </c>
      <c r="L23" s="226">
        <v>2.48</v>
      </c>
      <c r="M23" s="226">
        <v>5.2480000000000002</v>
      </c>
      <c r="N23" s="226">
        <v>0.27200000000000002</v>
      </c>
      <c r="O23" s="226">
        <v>0</v>
      </c>
      <c r="P23" s="226">
        <v>2.48</v>
      </c>
      <c r="Q23" s="226">
        <v>0</v>
      </c>
      <c r="R23" s="226">
        <v>2.48</v>
      </c>
      <c r="S23" s="226">
        <v>0</v>
      </c>
      <c r="T23" s="226">
        <v>0</v>
      </c>
      <c r="U23" s="226">
        <v>0</v>
      </c>
      <c r="V23" s="226">
        <v>2.48</v>
      </c>
      <c r="W23" s="227">
        <v>37137</v>
      </c>
      <c r="X23" s="227">
        <v>0</v>
      </c>
      <c r="Y23" s="227">
        <v>2317</v>
      </c>
    </row>
    <row r="24" spans="1:25" s="50" customFormat="1" x14ac:dyDescent="0.3">
      <c r="A24" s="270" t="s">
        <v>208</v>
      </c>
      <c r="B24" s="270">
        <v>15</v>
      </c>
      <c r="C24" s="270" t="s">
        <v>201</v>
      </c>
      <c r="D24" s="270" t="s">
        <v>209</v>
      </c>
      <c r="E24" s="270" t="s">
        <v>204</v>
      </c>
      <c r="F24" s="225">
        <v>0</v>
      </c>
      <c r="G24" s="225">
        <v>70</v>
      </c>
      <c r="H24" s="225">
        <v>30</v>
      </c>
      <c r="I24" s="225">
        <v>0</v>
      </c>
      <c r="J24" s="225">
        <v>0</v>
      </c>
      <c r="K24" s="226">
        <v>0</v>
      </c>
      <c r="L24" s="226">
        <v>5.6</v>
      </c>
      <c r="M24" s="226">
        <v>2.4</v>
      </c>
      <c r="N24" s="226">
        <v>0</v>
      </c>
      <c r="O24" s="226">
        <v>0</v>
      </c>
      <c r="P24" s="226">
        <v>5.6</v>
      </c>
      <c r="Q24" s="226">
        <v>0</v>
      </c>
      <c r="R24" s="226">
        <v>5.6</v>
      </c>
      <c r="S24" s="226">
        <v>0</v>
      </c>
      <c r="T24" s="226">
        <v>0</v>
      </c>
      <c r="U24" s="226">
        <v>0</v>
      </c>
      <c r="V24" s="226">
        <v>5.6</v>
      </c>
      <c r="W24" s="227">
        <v>16495</v>
      </c>
      <c r="X24" s="227">
        <v>0</v>
      </c>
      <c r="Y24" s="227">
        <v>1029</v>
      </c>
    </row>
    <row r="25" spans="1:25" s="50" customFormat="1" x14ac:dyDescent="0.3">
      <c r="A25" s="270" t="s">
        <v>210</v>
      </c>
      <c r="B25" s="270">
        <v>16</v>
      </c>
      <c r="C25" s="270" t="s">
        <v>201</v>
      </c>
      <c r="D25" s="270" t="s">
        <v>211</v>
      </c>
      <c r="E25" s="270" t="s">
        <v>203</v>
      </c>
      <c r="F25" s="225">
        <v>12.5</v>
      </c>
      <c r="G25" s="225">
        <v>29.2</v>
      </c>
      <c r="H25" s="225">
        <v>41.6</v>
      </c>
      <c r="I25" s="225">
        <v>16.7</v>
      </c>
      <c r="J25" s="225">
        <v>0</v>
      </c>
      <c r="K25" s="226">
        <v>1</v>
      </c>
      <c r="L25" s="226">
        <v>2.3359999999999999</v>
      </c>
      <c r="M25" s="226">
        <v>3.3279999999999998</v>
      </c>
      <c r="N25" s="226">
        <v>1.3360000000000001</v>
      </c>
      <c r="O25" s="226">
        <v>0</v>
      </c>
      <c r="P25" s="226">
        <v>3.3359999999999999</v>
      </c>
      <c r="Q25" s="226">
        <v>4</v>
      </c>
      <c r="R25" s="226">
        <v>2.3359999999999999</v>
      </c>
      <c r="S25" s="226">
        <v>0</v>
      </c>
      <c r="T25" s="226">
        <v>0</v>
      </c>
      <c r="U25" s="226">
        <v>0</v>
      </c>
      <c r="V25" s="226">
        <v>6.3360000000000003</v>
      </c>
      <c r="W25" s="227">
        <v>67515</v>
      </c>
      <c r="X25" s="227">
        <v>0</v>
      </c>
      <c r="Y25" s="227">
        <v>4213</v>
      </c>
    </row>
    <row r="26" spans="1:25" s="50" customFormat="1" x14ac:dyDescent="0.3">
      <c r="A26" s="270" t="s">
        <v>210</v>
      </c>
      <c r="B26" s="270">
        <v>16</v>
      </c>
      <c r="C26" s="270" t="s">
        <v>201</v>
      </c>
      <c r="D26" s="270" t="s">
        <v>211</v>
      </c>
      <c r="E26" s="270" t="s">
        <v>205</v>
      </c>
      <c r="F26" s="225">
        <v>0</v>
      </c>
      <c r="G26" s="225">
        <v>12.5</v>
      </c>
      <c r="H26" s="225">
        <v>50</v>
      </c>
      <c r="I26" s="225">
        <v>37.5</v>
      </c>
      <c r="J26" s="225">
        <v>0</v>
      </c>
      <c r="K26" s="226">
        <v>0</v>
      </c>
      <c r="L26" s="226">
        <v>1</v>
      </c>
      <c r="M26" s="226">
        <v>4</v>
      </c>
      <c r="N26" s="226">
        <v>3</v>
      </c>
      <c r="O26" s="226">
        <v>0</v>
      </c>
      <c r="P26" s="226">
        <v>1</v>
      </c>
      <c r="Q26" s="226">
        <v>0</v>
      </c>
      <c r="R26" s="226">
        <v>1</v>
      </c>
      <c r="S26" s="226">
        <v>0</v>
      </c>
      <c r="T26" s="226">
        <v>0</v>
      </c>
      <c r="U26" s="226">
        <v>0</v>
      </c>
      <c r="V26" s="226">
        <v>1</v>
      </c>
      <c r="W26" s="227">
        <v>1679</v>
      </c>
      <c r="X26" s="227">
        <v>0</v>
      </c>
      <c r="Y26" s="227">
        <v>105</v>
      </c>
    </row>
    <row r="27" spans="1:25" s="50" customFormat="1" x14ac:dyDescent="0.3">
      <c r="A27" s="270" t="s">
        <v>210</v>
      </c>
      <c r="B27" s="270">
        <v>17</v>
      </c>
      <c r="C27" s="270" t="s">
        <v>201</v>
      </c>
      <c r="D27" s="270" t="s">
        <v>212</v>
      </c>
      <c r="E27" s="270" t="s">
        <v>203</v>
      </c>
      <c r="F27" s="225">
        <v>12.5</v>
      </c>
      <c r="G27" s="225">
        <v>43.1</v>
      </c>
      <c r="H27" s="225">
        <v>40.200000000000003</v>
      </c>
      <c r="I27" s="225">
        <v>4.2</v>
      </c>
      <c r="J27" s="225">
        <v>0</v>
      </c>
      <c r="K27" s="226">
        <v>2.1880000000000002</v>
      </c>
      <c r="L27" s="226">
        <v>7.5430000000000001</v>
      </c>
      <c r="M27" s="226">
        <v>7.0350000000000001</v>
      </c>
      <c r="N27" s="226">
        <v>0.73499999999999999</v>
      </c>
      <c r="O27" s="226">
        <v>0</v>
      </c>
      <c r="P27" s="226">
        <v>9.73</v>
      </c>
      <c r="Q27" s="226">
        <v>8.75</v>
      </c>
      <c r="R27" s="226">
        <v>7.5430000000000001</v>
      </c>
      <c r="S27" s="226">
        <v>0</v>
      </c>
      <c r="T27" s="226">
        <v>0</v>
      </c>
      <c r="U27" s="226">
        <v>0</v>
      </c>
      <c r="V27" s="226">
        <v>16.292999999999999</v>
      </c>
      <c r="W27" s="227">
        <v>192452</v>
      </c>
      <c r="X27" s="227">
        <v>0</v>
      </c>
      <c r="Y27" s="227">
        <v>12010</v>
      </c>
    </row>
    <row r="28" spans="1:25" s="50" customFormat="1" x14ac:dyDescent="0.3">
      <c r="A28" s="270" t="s">
        <v>210</v>
      </c>
      <c r="B28" s="270">
        <v>17</v>
      </c>
      <c r="C28" s="270" t="s">
        <v>201</v>
      </c>
      <c r="D28" s="270" t="s">
        <v>212</v>
      </c>
      <c r="E28" s="270" t="s">
        <v>204</v>
      </c>
      <c r="F28" s="225">
        <v>23.3</v>
      </c>
      <c r="G28" s="225">
        <v>36.700000000000003</v>
      </c>
      <c r="H28" s="225">
        <v>40</v>
      </c>
      <c r="I28" s="225">
        <v>0</v>
      </c>
      <c r="J28" s="225">
        <v>0</v>
      </c>
      <c r="K28" s="226">
        <v>4.077</v>
      </c>
      <c r="L28" s="226">
        <v>6.423</v>
      </c>
      <c r="M28" s="226">
        <v>7</v>
      </c>
      <c r="N28" s="226">
        <v>0</v>
      </c>
      <c r="O28" s="226">
        <v>0</v>
      </c>
      <c r="P28" s="226">
        <v>10.5</v>
      </c>
      <c r="Q28" s="226">
        <v>16.309999999999999</v>
      </c>
      <c r="R28" s="226">
        <v>6.423</v>
      </c>
      <c r="S28" s="226">
        <v>0</v>
      </c>
      <c r="T28" s="226">
        <v>0</v>
      </c>
      <c r="U28" s="226">
        <v>0</v>
      </c>
      <c r="V28" s="226">
        <v>22.731999999999999</v>
      </c>
      <c r="W28" s="227">
        <v>61746</v>
      </c>
      <c r="X28" s="227">
        <v>0</v>
      </c>
      <c r="Y28" s="227">
        <v>3853</v>
      </c>
    </row>
    <row r="29" spans="1:25" s="50" customFormat="1" x14ac:dyDescent="0.3">
      <c r="A29" s="270" t="s">
        <v>210</v>
      </c>
      <c r="B29" s="270">
        <v>17</v>
      </c>
      <c r="C29" s="270" t="s">
        <v>201</v>
      </c>
      <c r="D29" s="270" t="s">
        <v>212</v>
      </c>
      <c r="E29" s="270" t="s">
        <v>205</v>
      </c>
      <c r="F29" s="225">
        <v>0</v>
      </c>
      <c r="G29" s="225">
        <v>37.5</v>
      </c>
      <c r="H29" s="225">
        <v>62.5</v>
      </c>
      <c r="I29" s="225">
        <v>0</v>
      </c>
      <c r="J29" s="225">
        <v>0</v>
      </c>
      <c r="K29" s="226">
        <v>0</v>
      </c>
      <c r="L29" s="226">
        <v>6.5629999999999997</v>
      </c>
      <c r="M29" s="226">
        <v>10.938000000000001</v>
      </c>
      <c r="N29" s="226">
        <v>0</v>
      </c>
      <c r="O29" s="226">
        <v>0</v>
      </c>
      <c r="P29" s="226">
        <v>6.5629999999999997</v>
      </c>
      <c r="Q29" s="226">
        <v>0</v>
      </c>
      <c r="R29" s="226">
        <v>6.5629999999999997</v>
      </c>
      <c r="S29" s="226">
        <v>0</v>
      </c>
      <c r="T29" s="226">
        <v>0</v>
      </c>
      <c r="U29" s="226">
        <v>0</v>
      </c>
      <c r="V29" s="226">
        <v>6.5629999999999997</v>
      </c>
      <c r="W29" s="227">
        <v>11566</v>
      </c>
      <c r="X29" s="227">
        <v>0</v>
      </c>
      <c r="Y29" s="227">
        <v>722</v>
      </c>
    </row>
    <row r="30" spans="1:25" s="50" customFormat="1" x14ac:dyDescent="0.3">
      <c r="A30" s="270" t="s">
        <v>210</v>
      </c>
      <c r="B30" s="270">
        <v>19</v>
      </c>
      <c r="C30" s="270" t="s">
        <v>201</v>
      </c>
      <c r="D30" s="270" t="s">
        <v>213</v>
      </c>
      <c r="E30" s="270" t="s">
        <v>203</v>
      </c>
      <c r="F30" s="225">
        <v>6.8</v>
      </c>
      <c r="G30" s="225">
        <v>47.7</v>
      </c>
      <c r="H30" s="225">
        <v>36.4</v>
      </c>
      <c r="I30" s="225">
        <v>4.5999999999999996</v>
      </c>
      <c r="J30" s="225">
        <v>4.5</v>
      </c>
      <c r="K30" s="226">
        <v>0.96599999999999997</v>
      </c>
      <c r="L30" s="226">
        <v>6.7729999999999997</v>
      </c>
      <c r="M30" s="226">
        <v>5.1689999999999996</v>
      </c>
      <c r="N30" s="226">
        <v>0.65300000000000002</v>
      </c>
      <c r="O30" s="226">
        <v>0.63900000000000001</v>
      </c>
      <c r="P30" s="226">
        <v>7.7389999999999999</v>
      </c>
      <c r="Q30" s="226">
        <v>3.8620000000000001</v>
      </c>
      <c r="R30" s="226">
        <v>6.7729999999999997</v>
      </c>
      <c r="S30" s="226">
        <v>0</v>
      </c>
      <c r="T30" s="226">
        <v>0</v>
      </c>
      <c r="U30" s="226">
        <v>0</v>
      </c>
      <c r="V30" s="226">
        <v>10.635999999999999</v>
      </c>
      <c r="W30" s="227">
        <v>87179</v>
      </c>
      <c r="X30" s="227">
        <v>0</v>
      </c>
      <c r="Y30" s="227">
        <v>5440</v>
      </c>
    </row>
    <row r="31" spans="1:25" s="50" customFormat="1" x14ac:dyDescent="0.3">
      <c r="A31" s="270" t="s">
        <v>210</v>
      </c>
      <c r="B31" s="270">
        <v>19</v>
      </c>
      <c r="C31" s="270" t="s">
        <v>201</v>
      </c>
      <c r="D31" s="270" t="s">
        <v>213</v>
      </c>
      <c r="E31" s="270" t="s">
        <v>204</v>
      </c>
      <c r="F31" s="225">
        <v>10</v>
      </c>
      <c r="G31" s="225">
        <v>70</v>
      </c>
      <c r="H31" s="225">
        <v>20</v>
      </c>
      <c r="I31" s="225">
        <v>0</v>
      </c>
      <c r="J31" s="225">
        <v>0</v>
      </c>
      <c r="K31" s="226">
        <v>1.42</v>
      </c>
      <c r="L31" s="226">
        <v>9.94</v>
      </c>
      <c r="M31" s="226">
        <v>2.84</v>
      </c>
      <c r="N31" s="226">
        <v>0</v>
      </c>
      <c r="O31" s="226">
        <v>0</v>
      </c>
      <c r="P31" s="226">
        <v>11.36</v>
      </c>
      <c r="Q31" s="226">
        <v>5.68</v>
      </c>
      <c r="R31" s="226">
        <v>9.94</v>
      </c>
      <c r="S31" s="226">
        <v>0</v>
      </c>
      <c r="T31" s="226">
        <v>0</v>
      </c>
      <c r="U31" s="226">
        <v>0</v>
      </c>
      <c r="V31" s="226">
        <v>15.62</v>
      </c>
      <c r="W31" s="227">
        <v>27854</v>
      </c>
      <c r="X31" s="227">
        <v>0</v>
      </c>
      <c r="Y31" s="227">
        <v>1738</v>
      </c>
    </row>
    <row r="32" spans="1:25" s="50" customFormat="1" x14ac:dyDescent="0.3">
      <c r="A32" s="270" t="s">
        <v>210</v>
      </c>
      <c r="B32" s="270">
        <v>20</v>
      </c>
      <c r="C32" s="270" t="s">
        <v>201</v>
      </c>
      <c r="D32" s="270" t="s">
        <v>214</v>
      </c>
      <c r="E32" s="270" t="s">
        <v>203</v>
      </c>
      <c r="F32" s="225">
        <v>2.8</v>
      </c>
      <c r="G32" s="225">
        <v>27.8</v>
      </c>
      <c r="H32" s="225">
        <v>44.4</v>
      </c>
      <c r="I32" s="225">
        <v>19.399999999999999</v>
      </c>
      <c r="J32" s="225">
        <v>5.6</v>
      </c>
      <c r="K32" s="226">
        <v>0.28599999999999998</v>
      </c>
      <c r="L32" s="226">
        <v>2.8359999999999999</v>
      </c>
      <c r="M32" s="226">
        <v>4.5289999999999999</v>
      </c>
      <c r="N32" s="226">
        <v>1.9790000000000001</v>
      </c>
      <c r="O32" s="226">
        <v>0.57099999999999995</v>
      </c>
      <c r="P32" s="226">
        <v>3.121</v>
      </c>
      <c r="Q32" s="226">
        <v>1.1419999999999999</v>
      </c>
      <c r="R32" s="226">
        <v>2.8359999999999999</v>
      </c>
      <c r="S32" s="226">
        <v>0</v>
      </c>
      <c r="T32" s="226">
        <v>0</v>
      </c>
      <c r="U32" s="226">
        <v>0</v>
      </c>
      <c r="V32" s="226">
        <v>3.9780000000000002</v>
      </c>
      <c r="W32" s="227">
        <v>32607</v>
      </c>
      <c r="X32" s="227">
        <v>0</v>
      </c>
      <c r="Y32" s="227">
        <v>2035</v>
      </c>
    </row>
    <row r="33" spans="1:25" s="50" customFormat="1" x14ac:dyDescent="0.3">
      <c r="A33" s="270" t="s">
        <v>210</v>
      </c>
      <c r="B33" s="270">
        <v>20</v>
      </c>
      <c r="C33" s="270" t="s">
        <v>201</v>
      </c>
      <c r="D33" s="270" t="s">
        <v>214</v>
      </c>
      <c r="E33" s="270" t="s">
        <v>204</v>
      </c>
      <c r="F33" s="225">
        <v>0</v>
      </c>
      <c r="G33" s="225">
        <v>40</v>
      </c>
      <c r="H33" s="225">
        <v>50</v>
      </c>
      <c r="I33" s="225">
        <v>10</v>
      </c>
      <c r="J33" s="225">
        <v>0</v>
      </c>
      <c r="K33" s="226">
        <v>0</v>
      </c>
      <c r="L33" s="226">
        <v>4.08</v>
      </c>
      <c r="M33" s="226">
        <v>5.0999999999999996</v>
      </c>
      <c r="N33" s="226">
        <v>1.02</v>
      </c>
      <c r="O33" s="226">
        <v>0</v>
      </c>
      <c r="P33" s="226">
        <v>4.08</v>
      </c>
      <c r="Q33" s="226">
        <v>0</v>
      </c>
      <c r="R33" s="226">
        <v>4.08</v>
      </c>
      <c r="S33" s="226">
        <v>0</v>
      </c>
      <c r="T33" s="226">
        <v>0</v>
      </c>
      <c r="U33" s="226">
        <v>0</v>
      </c>
      <c r="V33" s="226">
        <v>4.08</v>
      </c>
      <c r="W33" s="227">
        <v>7275</v>
      </c>
      <c r="X33" s="227">
        <v>0</v>
      </c>
      <c r="Y33" s="227">
        <v>454</v>
      </c>
    </row>
    <row r="34" spans="1:25" s="50" customFormat="1" x14ac:dyDescent="0.3">
      <c r="A34" s="270" t="s">
        <v>210</v>
      </c>
      <c r="B34" s="270">
        <v>22</v>
      </c>
      <c r="C34" s="270" t="s">
        <v>201</v>
      </c>
      <c r="D34" s="270" t="s">
        <v>215</v>
      </c>
      <c r="E34" s="270" t="s">
        <v>203</v>
      </c>
      <c r="F34" s="225">
        <v>10.7</v>
      </c>
      <c r="G34" s="225">
        <v>21.4</v>
      </c>
      <c r="H34" s="225">
        <v>44.7</v>
      </c>
      <c r="I34" s="225">
        <v>23.2</v>
      </c>
      <c r="J34" s="225">
        <v>0</v>
      </c>
      <c r="K34" s="226">
        <v>1.5309999999999999</v>
      </c>
      <c r="L34" s="226">
        <v>3.0619999999999998</v>
      </c>
      <c r="M34" s="226">
        <v>6.3970000000000002</v>
      </c>
      <c r="N34" s="226">
        <v>3.32</v>
      </c>
      <c r="O34" s="226">
        <v>0</v>
      </c>
      <c r="P34" s="226">
        <v>4.5940000000000003</v>
      </c>
      <c r="Q34" s="226">
        <v>6.125</v>
      </c>
      <c r="R34" s="226">
        <v>3.0619999999999998</v>
      </c>
      <c r="S34" s="226">
        <v>0</v>
      </c>
      <c r="T34" s="226">
        <v>0</v>
      </c>
      <c r="U34" s="226">
        <v>0</v>
      </c>
      <c r="V34" s="226">
        <v>9.1869999999999994</v>
      </c>
      <c r="W34" s="227">
        <v>75304</v>
      </c>
      <c r="X34" s="227">
        <v>0</v>
      </c>
      <c r="Y34" s="227">
        <v>4699</v>
      </c>
    </row>
    <row r="35" spans="1:25" s="50" customFormat="1" x14ac:dyDescent="0.3">
      <c r="A35" s="270" t="s">
        <v>210</v>
      </c>
      <c r="B35" s="270">
        <v>22</v>
      </c>
      <c r="C35" s="270" t="s">
        <v>201</v>
      </c>
      <c r="D35" s="270" t="s">
        <v>215</v>
      </c>
      <c r="E35" s="270" t="s">
        <v>205</v>
      </c>
      <c r="F35" s="225">
        <v>0</v>
      </c>
      <c r="G35" s="225">
        <v>50</v>
      </c>
      <c r="H35" s="225">
        <v>50</v>
      </c>
      <c r="I35" s="225">
        <v>0</v>
      </c>
      <c r="J35" s="225">
        <v>0</v>
      </c>
      <c r="K35" s="226">
        <v>0</v>
      </c>
      <c r="L35" s="226">
        <v>7.1550000000000002</v>
      </c>
      <c r="M35" s="226">
        <v>7.1550000000000002</v>
      </c>
      <c r="N35" s="226">
        <v>0</v>
      </c>
      <c r="O35" s="226">
        <v>0</v>
      </c>
      <c r="P35" s="226">
        <v>7.1550000000000002</v>
      </c>
      <c r="Q35" s="226">
        <v>0</v>
      </c>
      <c r="R35" s="226">
        <v>7.1550000000000002</v>
      </c>
      <c r="S35" s="226">
        <v>0</v>
      </c>
      <c r="T35" s="226">
        <v>0</v>
      </c>
      <c r="U35" s="226">
        <v>0</v>
      </c>
      <c r="V35" s="226">
        <v>7.1550000000000002</v>
      </c>
      <c r="W35" s="227">
        <v>9241</v>
      </c>
      <c r="X35" s="227">
        <v>0</v>
      </c>
      <c r="Y35" s="227">
        <v>577</v>
      </c>
    </row>
    <row r="36" spans="1:25" s="50" customFormat="1" x14ac:dyDescent="0.3">
      <c r="A36" s="270" t="s">
        <v>210</v>
      </c>
      <c r="B36" s="270">
        <v>25</v>
      </c>
      <c r="C36" s="270" t="s">
        <v>201</v>
      </c>
      <c r="D36" s="270" t="s">
        <v>216</v>
      </c>
      <c r="E36" s="270" t="s">
        <v>203</v>
      </c>
      <c r="F36" s="225">
        <v>0</v>
      </c>
      <c r="G36" s="225">
        <v>28.6</v>
      </c>
      <c r="H36" s="225">
        <v>42.8</v>
      </c>
      <c r="I36" s="225">
        <v>23.8</v>
      </c>
      <c r="J36" s="225">
        <v>4.8</v>
      </c>
      <c r="K36" s="226">
        <v>0</v>
      </c>
      <c r="L36" s="226">
        <v>1.4870000000000001</v>
      </c>
      <c r="M36" s="226">
        <v>2.226</v>
      </c>
      <c r="N36" s="226">
        <v>1.238</v>
      </c>
      <c r="O36" s="226">
        <v>0.25</v>
      </c>
      <c r="P36" s="226">
        <v>1.4870000000000001</v>
      </c>
      <c r="Q36" s="226">
        <v>0</v>
      </c>
      <c r="R36" s="226">
        <v>1.4870000000000001</v>
      </c>
      <c r="S36" s="226">
        <v>0</v>
      </c>
      <c r="T36" s="226">
        <v>0</v>
      </c>
      <c r="U36" s="226">
        <v>0</v>
      </c>
      <c r="V36" s="226">
        <v>1.4870000000000001</v>
      </c>
      <c r="W36" s="227">
        <v>12190</v>
      </c>
      <c r="X36" s="227">
        <v>0</v>
      </c>
      <c r="Y36" s="227">
        <v>761</v>
      </c>
    </row>
    <row r="37" spans="1:25" s="50" customFormat="1" x14ac:dyDescent="0.3">
      <c r="A37" s="270" t="s">
        <v>210</v>
      </c>
      <c r="B37" s="270">
        <v>25</v>
      </c>
      <c r="C37" s="270" t="s">
        <v>201</v>
      </c>
      <c r="D37" s="270" t="s">
        <v>216</v>
      </c>
      <c r="E37" s="270" t="s">
        <v>205</v>
      </c>
      <c r="F37" s="225">
        <v>0</v>
      </c>
      <c r="G37" s="225">
        <v>50</v>
      </c>
      <c r="H37" s="225">
        <v>50</v>
      </c>
      <c r="I37" s="225">
        <v>0</v>
      </c>
      <c r="J37" s="225">
        <v>0</v>
      </c>
      <c r="K37" s="226">
        <v>0</v>
      </c>
      <c r="L37" s="226">
        <v>2.6</v>
      </c>
      <c r="M37" s="226">
        <v>2.6</v>
      </c>
      <c r="N37" s="226">
        <v>0</v>
      </c>
      <c r="O37" s="226">
        <v>0</v>
      </c>
      <c r="P37" s="226">
        <v>2.6</v>
      </c>
      <c r="Q37" s="226">
        <v>0</v>
      </c>
      <c r="R37" s="226">
        <v>2.6</v>
      </c>
      <c r="S37" s="226">
        <v>0</v>
      </c>
      <c r="T37" s="226">
        <v>0</v>
      </c>
      <c r="U37" s="226">
        <v>0</v>
      </c>
      <c r="V37" s="226">
        <v>2.6</v>
      </c>
      <c r="W37" s="227">
        <v>3358</v>
      </c>
      <c r="X37" s="227">
        <v>0</v>
      </c>
      <c r="Y37" s="227">
        <v>210</v>
      </c>
    </row>
    <row r="38" spans="1:25" s="50" customFormat="1" x14ac:dyDescent="0.3">
      <c r="A38" s="270" t="s">
        <v>217</v>
      </c>
      <c r="B38" s="270">
        <v>29</v>
      </c>
      <c r="C38" s="270" t="s">
        <v>201</v>
      </c>
      <c r="D38" s="270" t="s">
        <v>218</v>
      </c>
      <c r="E38" s="270" t="s">
        <v>203</v>
      </c>
      <c r="F38" s="225">
        <v>13</v>
      </c>
      <c r="G38" s="225">
        <v>42.6</v>
      </c>
      <c r="H38" s="225">
        <v>33.299999999999997</v>
      </c>
      <c r="I38" s="225">
        <v>11.1</v>
      </c>
      <c r="J38" s="225">
        <v>0</v>
      </c>
      <c r="K38" s="226">
        <v>2.1840000000000002</v>
      </c>
      <c r="L38" s="226">
        <v>7.157</v>
      </c>
      <c r="M38" s="226">
        <v>5.5940000000000003</v>
      </c>
      <c r="N38" s="226">
        <v>1.865</v>
      </c>
      <c r="O38" s="226">
        <v>0</v>
      </c>
      <c r="P38" s="226">
        <v>9.3409999999999993</v>
      </c>
      <c r="Q38" s="226">
        <v>8.7360000000000007</v>
      </c>
      <c r="R38" s="226">
        <v>7.157</v>
      </c>
      <c r="S38" s="226">
        <v>0</v>
      </c>
      <c r="T38" s="226">
        <v>0</v>
      </c>
      <c r="U38" s="226">
        <v>0</v>
      </c>
      <c r="V38" s="226">
        <v>15.893000000000001</v>
      </c>
      <c r="W38" s="227">
        <v>121991</v>
      </c>
      <c r="X38" s="227">
        <v>0</v>
      </c>
      <c r="Y38" s="227">
        <v>7613</v>
      </c>
    </row>
    <row r="39" spans="1:25" s="50" customFormat="1" x14ac:dyDescent="0.3">
      <c r="A39" s="270" t="s">
        <v>217</v>
      </c>
      <c r="B39" s="270">
        <v>29</v>
      </c>
      <c r="C39" s="270" t="s">
        <v>201</v>
      </c>
      <c r="D39" s="270" t="s">
        <v>218</v>
      </c>
      <c r="E39" s="270" t="s">
        <v>204</v>
      </c>
      <c r="F39" s="225">
        <v>0</v>
      </c>
      <c r="G39" s="225">
        <v>46.7</v>
      </c>
      <c r="H39" s="225">
        <v>40</v>
      </c>
      <c r="I39" s="225">
        <v>13.3</v>
      </c>
      <c r="J39" s="225">
        <v>0</v>
      </c>
      <c r="K39" s="226">
        <v>0</v>
      </c>
      <c r="L39" s="226">
        <v>7.8460000000000001</v>
      </c>
      <c r="M39" s="226">
        <v>6.72</v>
      </c>
      <c r="N39" s="226">
        <v>2.234</v>
      </c>
      <c r="O39" s="226">
        <v>0</v>
      </c>
      <c r="P39" s="226">
        <v>7.8460000000000001</v>
      </c>
      <c r="Q39" s="226">
        <v>0</v>
      </c>
      <c r="R39" s="226">
        <v>7.8460000000000001</v>
      </c>
      <c r="S39" s="226">
        <v>0</v>
      </c>
      <c r="T39" s="226">
        <v>0</v>
      </c>
      <c r="U39" s="226">
        <v>0</v>
      </c>
      <c r="V39" s="226">
        <v>7.8460000000000001</v>
      </c>
      <c r="W39" s="227">
        <v>14739</v>
      </c>
      <c r="X39" s="227">
        <v>0</v>
      </c>
      <c r="Y39" s="227">
        <v>920</v>
      </c>
    </row>
    <row r="40" spans="1:25" s="50" customFormat="1" x14ac:dyDescent="0.3">
      <c r="A40" s="270" t="s">
        <v>217</v>
      </c>
      <c r="B40" s="270">
        <v>30</v>
      </c>
      <c r="C40" s="270" t="s">
        <v>201</v>
      </c>
      <c r="D40" s="270" t="s">
        <v>219</v>
      </c>
      <c r="E40" s="270" t="s">
        <v>203</v>
      </c>
      <c r="F40" s="225">
        <v>12.5</v>
      </c>
      <c r="G40" s="225">
        <v>33.299999999999997</v>
      </c>
      <c r="H40" s="225">
        <v>45.9</v>
      </c>
      <c r="I40" s="225">
        <v>8.3000000000000007</v>
      </c>
      <c r="J40" s="225">
        <v>0</v>
      </c>
      <c r="K40" s="226">
        <v>0.68799999999999994</v>
      </c>
      <c r="L40" s="226">
        <v>1.831</v>
      </c>
      <c r="M40" s="226">
        <v>2.524</v>
      </c>
      <c r="N40" s="226">
        <v>0.45700000000000002</v>
      </c>
      <c r="O40" s="226">
        <v>0</v>
      </c>
      <c r="P40" s="226">
        <v>2.5190000000000001</v>
      </c>
      <c r="Q40" s="226">
        <v>2.75</v>
      </c>
      <c r="R40" s="226">
        <v>1.831</v>
      </c>
      <c r="S40" s="226">
        <v>0</v>
      </c>
      <c r="T40" s="226">
        <v>0</v>
      </c>
      <c r="U40" s="226">
        <v>0</v>
      </c>
      <c r="V40" s="226">
        <v>4.5819999999999999</v>
      </c>
      <c r="W40" s="227">
        <v>35167</v>
      </c>
      <c r="X40" s="227">
        <v>0</v>
      </c>
      <c r="Y40" s="227">
        <v>2195</v>
      </c>
    </row>
    <row r="41" spans="1:25" s="50" customFormat="1" x14ac:dyDescent="0.3">
      <c r="A41" s="270" t="s">
        <v>217</v>
      </c>
      <c r="B41" s="270">
        <v>30</v>
      </c>
      <c r="C41" s="270" t="s">
        <v>201</v>
      </c>
      <c r="D41" s="270" t="s">
        <v>219</v>
      </c>
      <c r="E41" s="270" t="s">
        <v>205</v>
      </c>
      <c r="F41" s="225">
        <v>0</v>
      </c>
      <c r="G41" s="225">
        <v>30</v>
      </c>
      <c r="H41" s="225">
        <v>40</v>
      </c>
      <c r="I41" s="225">
        <v>30</v>
      </c>
      <c r="J41" s="225">
        <v>0</v>
      </c>
      <c r="K41" s="226">
        <v>0</v>
      </c>
      <c r="L41" s="226">
        <v>1.65</v>
      </c>
      <c r="M41" s="226">
        <v>2.2000000000000002</v>
      </c>
      <c r="N41" s="226">
        <v>1.65</v>
      </c>
      <c r="O41" s="226">
        <v>0</v>
      </c>
      <c r="P41" s="226">
        <v>1.65</v>
      </c>
      <c r="Q41" s="226">
        <v>0</v>
      </c>
      <c r="R41" s="226">
        <v>1.65</v>
      </c>
      <c r="S41" s="226">
        <v>0</v>
      </c>
      <c r="T41" s="226">
        <v>0</v>
      </c>
      <c r="U41" s="226">
        <v>0</v>
      </c>
      <c r="V41" s="226">
        <v>1.65</v>
      </c>
      <c r="W41" s="227">
        <v>2157</v>
      </c>
      <c r="X41" s="227">
        <v>0</v>
      </c>
      <c r="Y41" s="227">
        <v>135</v>
      </c>
    </row>
    <row r="42" spans="1:25" s="50" customFormat="1" x14ac:dyDescent="0.3">
      <c r="A42" s="270" t="s">
        <v>217</v>
      </c>
      <c r="B42" s="270">
        <v>34</v>
      </c>
      <c r="C42" s="270" t="s">
        <v>201</v>
      </c>
      <c r="D42" s="270" t="s">
        <v>220</v>
      </c>
      <c r="E42" s="270" t="s">
        <v>203</v>
      </c>
      <c r="F42" s="225">
        <v>5.7</v>
      </c>
      <c r="G42" s="225">
        <v>43.4</v>
      </c>
      <c r="H42" s="225">
        <v>39.6</v>
      </c>
      <c r="I42" s="225">
        <v>11.3</v>
      </c>
      <c r="J42" s="225">
        <v>0</v>
      </c>
      <c r="K42" s="226">
        <v>0.79200000000000004</v>
      </c>
      <c r="L42" s="226">
        <v>6.0330000000000004</v>
      </c>
      <c r="M42" s="226">
        <v>5.5039999999999996</v>
      </c>
      <c r="N42" s="226">
        <v>1.571</v>
      </c>
      <c r="O42" s="226">
        <v>0</v>
      </c>
      <c r="P42" s="226">
        <v>6.8250000000000002</v>
      </c>
      <c r="Q42" s="226">
        <v>3.169</v>
      </c>
      <c r="R42" s="226">
        <v>6.0330000000000004</v>
      </c>
      <c r="S42" s="226">
        <v>0</v>
      </c>
      <c r="T42" s="226">
        <v>0</v>
      </c>
      <c r="U42" s="226">
        <v>0</v>
      </c>
      <c r="V42" s="226">
        <v>9.202</v>
      </c>
      <c r="W42" s="227">
        <v>91821</v>
      </c>
      <c r="X42" s="227">
        <v>0</v>
      </c>
      <c r="Y42" s="227">
        <v>5730</v>
      </c>
    </row>
    <row r="43" spans="1:25" s="50" customFormat="1" x14ac:dyDescent="0.3">
      <c r="A43" s="270" t="s">
        <v>217</v>
      </c>
      <c r="B43" s="270">
        <v>34</v>
      </c>
      <c r="C43" s="270" t="s">
        <v>201</v>
      </c>
      <c r="D43" s="270" t="s">
        <v>220</v>
      </c>
      <c r="E43" s="270" t="s">
        <v>204</v>
      </c>
      <c r="F43" s="225">
        <v>0</v>
      </c>
      <c r="G43" s="225">
        <v>70</v>
      </c>
      <c r="H43" s="225">
        <v>30</v>
      </c>
      <c r="I43" s="225">
        <v>0</v>
      </c>
      <c r="J43" s="225">
        <v>0</v>
      </c>
      <c r="K43" s="226">
        <v>0</v>
      </c>
      <c r="L43" s="226">
        <v>9.73</v>
      </c>
      <c r="M43" s="226">
        <v>4.17</v>
      </c>
      <c r="N43" s="226">
        <v>0</v>
      </c>
      <c r="O43" s="226">
        <v>0</v>
      </c>
      <c r="P43" s="226">
        <v>9.73</v>
      </c>
      <c r="Q43" s="226">
        <v>0</v>
      </c>
      <c r="R43" s="226">
        <v>9.73</v>
      </c>
      <c r="S43" s="226">
        <v>0</v>
      </c>
      <c r="T43" s="226">
        <v>0</v>
      </c>
      <c r="U43" s="226">
        <v>0</v>
      </c>
      <c r="V43" s="226">
        <v>9.73</v>
      </c>
      <c r="W43" s="227">
        <v>23763</v>
      </c>
      <c r="X43" s="227">
        <v>0</v>
      </c>
      <c r="Y43" s="227">
        <v>1483</v>
      </c>
    </row>
    <row r="44" spans="1:25" s="50" customFormat="1" x14ac:dyDescent="0.3">
      <c r="A44" s="270" t="s">
        <v>217</v>
      </c>
      <c r="B44" s="270">
        <v>34</v>
      </c>
      <c r="C44" s="270" t="s">
        <v>201</v>
      </c>
      <c r="D44" s="270" t="s">
        <v>220</v>
      </c>
      <c r="E44" s="270" t="s">
        <v>205</v>
      </c>
      <c r="F44" s="225">
        <v>0</v>
      </c>
      <c r="G44" s="225">
        <v>10</v>
      </c>
      <c r="H44" s="225">
        <v>80</v>
      </c>
      <c r="I44" s="225">
        <v>10</v>
      </c>
      <c r="J44" s="225">
        <v>0</v>
      </c>
      <c r="K44" s="226">
        <v>0</v>
      </c>
      <c r="L44" s="226">
        <v>1.39</v>
      </c>
      <c r="M44" s="226">
        <v>11.12</v>
      </c>
      <c r="N44" s="226">
        <v>1.39</v>
      </c>
      <c r="O44" s="226">
        <v>0</v>
      </c>
      <c r="P44" s="226">
        <v>1.39</v>
      </c>
      <c r="Q44" s="226">
        <v>0</v>
      </c>
      <c r="R44" s="226">
        <v>1.39</v>
      </c>
      <c r="S44" s="226">
        <v>0</v>
      </c>
      <c r="T44" s="226">
        <v>0</v>
      </c>
      <c r="U44" s="226">
        <v>0</v>
      </c>
      <c r="V44" s="226">
        <v>1.39</v>
      </c>
      <c r="W44" s="227">
        <v>2362</v>
      </c>
      <c r="X44" s="227">
        <v>0</v>
      </c>
      <c r="Y44" s="227">
        <v>147</v>
      </c>
    </row>
    <row r="45" spans="1:25" s="50" customFormat="1" x14ac:dyDescent="0.3">
      <c r="A45" s="270" t="s">
        <v>217</v>
      </c>
      <c r="B45" s="270">
        <v>35</v>
      </c>
      <c r="C45" s="270" t="s">
        <v>201</v>
      </c>
      <c r="D45" s="270" t="s">
        <v>221</v>
      </c>
      <c r="E45" s="270" t="s">
        <v>203</v>
      </c>
      <c r="F45" s="225">
        <v>6.4</v>
      </c>
      <c r="G45" s="225">
        <v>21.3</v>
      </c>
      <c r="H45" s="225">
        <v>40.4</v>
      </c>
      <c r="I45" s="225">
        <v>27.6</v>
      </c>
      <c r="J45" s="225">
        <v>4.3</v>
      </c>
      <c r="K45" s="226">
        <v>0.88300000000000001</v>
      </c>
      <c r="L45" s="226">
        <v>2.9390000000000001</v>
      </c>
      <c r="M45" s="226">
        <v>5.5750000000000002</v>
      </c>
      <c r="N45" s="226">
        <v>3.8090000000000002</v>
      </c>
      <c r="O45" s="226">
        <v>0.59299999999999997</v>
      </c>
      <c r="P45" s="226">
        <v>3.823</v>
      </c>
      <c r="Q45" s="226">
        <v>3.5329999999999999</v>
      </c>
      <c r="R45" s="226">
        <v>2.9390000000000001</v>
      </c>
      <c r="S45" s="226">
        <v>0</v>
      </c>
      <c r="T45" s="226">
        <v>0</v>
      </c>
      <c r="U45" s="226">
        <v>0</v>
      </c>
      <c r="V45" s="226">
        <v>6.4720000000000004</v>
      </c>
      <c r="W45" s="227">
        <v>64584</v>
      </c>
      <c r="X45" s="227">
        <v>0</v>
      </c>
      <c r="Y45" s="227">
        <v>4030</v>
      </c>
    </row>
    <row r="46" spans="1:25" s="50" customFormat="1" x14ac:dyDescent="0.3">
      <c r="A46" s="270" t="s">
        <v>217</v>
      </c>
      <c r="B46" s="270">
        <v>35</v>
      </c>
      <c r="C46" s="270" t="s">
        <v>201</v>
      </c>
      <c r="D46" s="270" t="s">
        <v>221</v>
      </c>
      <c r="E46" s="270" t="s">
        <v>204</v>
      </c>
      <c r="F46" s="225">
        <v>40</v>
      </c>
      <c r="G46" s="225">
        <v>60</v>
      </c>
      <c r="H46" s="225">
        <v>0</v>
      </c>
      <c r="I46" s="225">
        <v>0</v>
      </c>
      <c r="J46" s="225">
        <v>0</v>
      </c>
      <c r="K46" s="226">
        <v>5.52</v>
      </c>
      <c r="L46" s="226">
        <v>8.2799999999999994</v>
      </c>
      <c r="M46" s="226">
        <v>0</v>
      </c>
      <c r="N46" s="226">
        <v>0</v>
      </c>
      <c r="O46" s="226">
        <v>0</v>
      </c>
      <c r="P46" s="226">
        <v>13.8</v>
      </c>
      <c r="Q46" s="226">
        <v>22.08</v>
      </c>
      <c r="R46" s="226">
        <v>8.2799999999999994</v>
      </c>
      <c r="S46" s="226">
        <v>0</v>
      </c>
      <c r="T46" s="226">
        <v>0</v>
      </c>
      <c r="U46" s="226">
        <v>0</v>
      </c>
      <c r="V46" s="226">
        <v>30.36</v>
      </c>
      <c r="W46" s="227">
        <v>74146</v>
      </c>
      <c r="X46" s="227">
        <v>0</v>
      </c>
      <c r="Y46" s="227">
        <v>4627</v>
      </c>
    </row>
    <row r="47" spans="1:25" s="50" customFormat="1" x14ac:dyDescent="0.3">
      <c r="A47" s="270" t="s">
        <v>217</v>
      </c>
      <c r="B47" s="270">
        <v>35</v>
      </c>
      <c r="C47" s="270" t="s">
        <v>201</v>
      </c>
      <c r="D47" s="270" t="s">
        <v>221</v>
      </c>
      <c r="E47" s="270" t="s">
        <v>205</v>
      </c>
      <c r="F47" s="225">
        <v>0</v>
      </c>
      <c r="G47" s="225">
        <v>50</v>
      </c>
      <c r="H47" s="225">
        <v>40</v>
      </c>
      <c r="I47" s="225">
        <v>10</v>
      </c>
      <c r="J47" s="225">
        <v>0</v>
      </c>
      <c r="K47" s="226">
        <v>0</v>
      </c>
      <c r="L47" s="226">
        <v>6.9</v>
      </c>
      <c r="M47" s="226">
        <v>5.52</v>
      </c>
      <c r="N47" s="226">
        <v>1.38</v>
      </c>
      <c r="O47" s="226">
        <v>0</v>
      </c>
      <c r="P47" s="226">
        <v>6.9</v>
      </c>
      <c r="Q47" s="226">
        <v>0</v>
      </c>
      <c r="R47" s="226">
        <v>6.9</v>
      </c>
      <c r="S47" s="226">
        <v>0</v>
      </c>
      <c r="T47" s="226">
        <v>0</v>
      </c>
      <c r="U47" s="226">
        <v>0</v>
      </c>
      <c r="V47" s="226">
        <v>6.9</v>
      </c>
      <c r="W47" s="227">
        <v>11724</v>
      </c>
      <c r="X47" s="227">
        <v>0</v>
      </c>
      <c r="Y47" s="227">
        <v>732</v>
      </c>
    </row>
    <row r="48" spans="1:25" s="50" customFormat="1" ht="27" x14ac:dyDescent="0.3">
      <c r="A48" s="270" t="s">
        <v>217</v>
      </c>
      <c r="B48" s="270">
        <v>36</v>
      </c>
      <c r="C48" s="270" t="s">
        <v>201</v>
      </c>
      <c r="D48" s="270" t="s">
        <v>222</v>
      </c>
      <c r="E48" s="270" t="s">
        <v>203</v>
      </c>
      <c r="F48" s="225">
        <v>18.2</v>
      </c>
      <c r="G48" s="225">
        <v>51.5</v>
      </c>
      <c r="H48" s="225">
        <v>30.3</v>
      </c>
      <c r="I48" s="225">
        <v>0</v>
      </c>
      <c r="J48" s="225">
        <v>0</v>
      </c>
      <c r="K48" s="226">
        <v>1.583</v>
      </c>
      <c r="L48" s="226">
        <v>4.4800000000000004</v>
      </c>
      <c r="M48" s="226">
        <v>2.6360000000000001</v>
      </c>
      <c r="N48" s="226">
        <v>0</v>
      </c>
      <c r="O48" s="226">
        <v>0</v>
      </c>
      <c r="P48" s="226">
        <v>6.0640000000000001</v>
      </c>
      <c r="Q48" s="226">
        <v>6.3339999999999996</v>
      </c>
      <c r="R48" s="226">
        <v>4.4800000000000004</v>
      </c>
      <c r="S48" s="226">
        <v>0</v>
      </c>
      <c r="T48" s="226">
        <v>0</v>
      </c>
      <c r="U48" s="226">
        <v>0</v>
      </c>
      <c r="V48" s="226">
        <v>10.814</v>
      </c>
      <c r="W48" s="227">
        <v>83008</v>
      </c>
      <c r="X48" s="227">
        <v>0</v>
      </c>
      <c r="Y48" s="227">
        <v>5180</v>
      </c>
    </row>
    <row r="49" spans="1:25" s="50" customFormat="1" ht="27" x14ac:dyDescent="0.3">
      <c r="A49" s="270" t="s">
        <v>217</v>
      </c>
      <c r="B49" s="270">
        <v>36</v>
      </c>
      <c r="C49" s="270" t="s">
        <v>201</v>
      </c>
      <c r="D49" s="270" t="s">
        <v>222</v>
      </c>
      <c r="E49" s="270" t="s">
        <v>204</v>
      </c>
      <c r="F49" s="225">
        <v>0</v>
      </c>
      <c r="G49" s="225">
        <v>40</v>
      </c>
      <c r="H49" s="225">
        <v>60</v>
      </c>
      <c r="I49" s="225">
        <v>0</v>
      </c>
      <c r="J49" s="225">
        <v>0</v>
      </c>
      <c r="K49" s="226">
        <v>0</v>
      </c>
      <c r="L49" s="226">
        <v>3.48</v>
      </c>
      <c r="M49" s="226">
        <v>5.22</v>
      </c>
      <c r="N49" s="226">
        <v>0</v>
      </c>
      <c r="O49" s="226">
        <v>0</v>
      </c>
      <c r="P49" s="226">
        <v>3.48</v>
      </c>
      <c r="Q49" s="226">
        <v>0</v>
      </c>
      <c r="R49" s="226">
        <v>3.48</v>
      </c>
      <c r="S49" s="226">
        <v>0</v>
      </c>
      <c r="T49" s="226">
        <v>0</v>
      </c>
      <c r="U49" s="226">
        <v>0</v>
      </c>
      <c r="V49" s="226">
        <v>3.48</v>
      </c>
      <c r="W49" s="227">
        <v>6538</v>
      </c>
      <c r="X49" s="227">
        <v>0</v>
      </c>
      <c r="Y49" s="227">
        <v>408</v>
      </c>
    </row>
    <row r="50" spans="1:25" s="50" customFormat="1" ht="27" x14ac:dyDescent="0.3">
      <c r="A50" s="270" t="s">
        <v>217</v>
      </c>
      <c r="B50" s="270">
        <v>36</v>
      </c>
      <c r="C50" s="270" t="s">
        <v>201</v>
      </c>
      <c r="D50" s="270" t="s">
        <v>222</v>
      </c>
      <c r="E50" s="270" t="s">
        <v>205</v>
      </c>
      <c r="F50" s="225">
        <v>0</v>
      </c>
      <c r="G50" s="225">
        <v>30</v>
      </c>
      <c r="H50" s="225">
        <v>70</v>
      </c>
      <c r="I50" s="225">
        <v>0</v>
      </c>
      <c r="J50" s="225">
        <v>0</v>
      </c>
      <c r="K50" s="226">
        <v>0</v>
      </c>
      <c r="L50" s="226">
        <v>2.61</v>
      </c>
      <c r="M50" s="226">
        <v>6.09</v>
      </c>
      <c r="N50" s="226">
        <v>0</v>
      </c>
      <c r="O50" s="226">
        <v>0</v>
      </c>
      <c r="P50" s="226">
        <v>2.61</v>
      </c>
      <c r="Q50" s="226">
        <v>0</v>
      </c>
      <c r="R50" s="226">
        <v>2.61</v>
      </c>
      <c r="S50" s="226">
        <v>0</v>
      </c>
      <c r="T50" s="226">
        <v>0</v>
      </c>
      <c r="U50" s="226">
        <v>0</v>
      </c>
      <c r="V50" s="226">
        <v>2.61</v>
      </c>
      <c r="W50" s="227">
        <v>3411</v>
      </c>
      <c r="X50" s="227">
        <v>0</v>
      </c>
      <c r="Y50" s="227">
        <v>213</v>
      </c>
    </row>
    <row r="51" spans="1:25" s="50" customFormat="1" x14ac:dyDescent="0.3">
      <c r="A51" s="270"/>
      <c r="B51" s="270"/>
      <c r="C51" s="270"/>
      <c r="D51" s="270"/>
      <c r="E51" s="270"/>
      <c r="F51" s="225"/>
      <c r="G51" s="225"/>
      <c r="H51" s="225"/>
      <c r="I51" s="225"/>
      <c r="J51" s="225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7"/>
      <c r="X51" s="227"/>
      <c r="Y51" s="227"/>
    </row>
    <row r="52" spans="1:25" s="50" customFormat="1" x14ac:dyDescent="0.3">
      <c r="A52" s="271"/>
      <c r="B52" s="271"/>
      <c r="C52" s="271"/>
      <c r="D52" s="272"/>
      <c r="E52" s="272"/>
      <c r="F52" s="219"/>
      <c r="G52" s="219"/>
      <c r="H52" s="219"/>
      <c r="I52" s="219"/>
      <c r="J52" s="219"/>
      <c r="K52" s="219"/>
      <c r="L52" s="219"/>
      <c r="M52" s="219"/>
      <c r="N52" s="219"/>
      <c r="O52" s="219"/>
      <c r="P52" s="219"/>
      <c r="Q52" s="219"/>
      <c r="R52" s="219"/>
      <c r="S52" s="219"/>
      <c r="T52" s="219"/>
      <c r="U52" s="219"/>
      <c r="V52" s="219"/>
      <c r="W52" s="219"/>
      <c r="X52" s="219"/>
      <c r="Y52" s="51"/>
    </row>
    <row r="53" spans="1:25" s="50" customFormat="1" x14ac:dyDescent="0.3">
      <c r="A53" s="270"/>
      <c r="B53" s="270"/>
      <c r="C53" s="270"/>
      <c r="D53" s="270"/>
      <c r="E53" s="270"/>
      <c r="F53" s="225"/>
      <c r="G53" s="225"/>
      <c r="H53" s="225"/>
      <c r="I53" s="225"/>
      <c r="J53" s="225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7"/>
      <c r="X53" s="227"/>
      <c r="Y53" s="51"/>
    </row>
    <row r="54" spans="1:25" s="50" customFormat="1" x14ac:dyDescent="0.3">
      <c r="A54" s="270"/>
      <c r="B54" s="270"/>
      <c r="C54" s="270"/>
      <c r="D54" s="270"/>
      <c r="E54" s="270"/>
      <c r="F54" s="225"/>
      <c r="G54" s="225"/>
      <c r="H54" s="225"/>
      <c r="I54" s="225"/>
      <c r="J54" s="225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7"/>
      <c r="X54" s="227"/>
      <c r="Y54" s="51"/>
    </row>
    <row r="55" spans="1:25" s="50" customFormat="1" x14ac:dyDescent="0.3">
      <c r="A55" s="270"/>
      <c r="B55" s="270"/>
      <c r="C55" s="270"/>
      <c r="D55" s="270"/>
      <c r="E55" s="270"/>
      <c r="F55" s="225"/>
      <c r="G55" s="225"/>
      <c r="H55" s="225"/>
      <c r="I55" s="225"/>
      <c r="J55" s="225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7"/>
      <c r="X55" s="227"/>
      <c r="Y55" s="51"/>
    </row>
    <row r="56" spans="1:25" s="50" customFormat="1" x14ac:dyDescent="0.3">
      <c r="A56" s="270"/>
      <c r="B56" s="270"/>
      <c r="C56" s="270"/>
      <c r="D56" s="270"/>
      <c r="E56" s="270"/>
      <c r="F56" s="225"/>
      <c r="G56" s="225"/>
      <c r="H56" s="225"/>
      <c r="I56" s="225"/>
      <c r="J56" s="225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7"/>
      <c r="X56" s="227"/>
      <c r="Y56" s="51"/>
    </row>
    <row r="57" spans="1:25" s="50" customFormat="1" x14ac:dyDescent="0.3">
      <c r="A57" s="270"/>
      <c r="B57" s="270"/>
      <c r="C57" s="270"/>
      <c r="D57" s="270"/>
      <c r="E57" s="270"/>
      <c r="F57" s="225"/>
      <c r="G57" s="225"/>
      <c r="H57" s="225"/>
      <c r="I57" s="225"/>
      <c r="J57" s="225"/>
      <c r="K57" s="226"/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7"/>
      <c r="X57" s="227"/>
      <c r="Y57" s="51"/>
    </row>
    <row r="58" spans="1:25" s="50" customFormat="1" x14ac:dyDescent="0.3">
      <c r="A58" s="270"/>
      <c r="B58" s="270"/>
      <c r="C58" s="270"/>
      <c r="D58" s="270"/>
      <c r="E58" s="270"/>
      <c r="F58" s="225"/>
      <c r="G58" s="225"/>
      <c r="H58" s="225"/>
      <c r="I58" s="225"/>
      <c r="J58" s="225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7"/>
      <c r="X58" s="227"/>
      <c r="Y58" s="51"/>
    </row>
    <row r="59" spans="1:25" s="50" customFormat="1" x14ac:dyDescent="0.3">
      <c r="A59" s="270"/>
      <c r="B59" s="270"/>
      <c r="C59" s="270"/>
      <c r="D59" s="270"/>
      <c r="E59" s="270"/>
      <c r="F59" s="225"/>
      <c r="G59" s="225"/>
      <c r="H59" s="225"/>
      <c r="I59" s="225"/>
      <c r="J59" s="225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7"/>
      <c r="X59" s="227"/>
      <c r="Y59" s="51"/>
    </row>
    <row r="60" spans="1:25" s="50" customFormat="1" x14ac:dyDescent="0.3">
      <c r="A60" s="270"/>
      <c r="B60" s="270"/>
      <c r="C60" s="270"/>
      <c r="D60" s="270"/>
      <c r="E60" s="270"/>
      <c r="F60" s="225"/>
      <c r="G60" s="225"/>
      <c r="H60" s="225"/>
      <c r="I60" s="225"/>
      <c r="J60" s="225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7"/>
      <c r="X60" s="227"/>
      <c r="Y60" s="51"/>
    </row>
    <row r="61" spans="1:25" s="50" customFormat="1" x14ac:dyDescent="0.3">
      <c r="A61" s="270"/>
      <c r="B61" s="270"/>
      <c r="C61" s="270"/>
      <c r="D61" s="270"/>
      <c r="E61" s="270"/>
      <c r="F61" s="225"/>
      <c r="G61" s="225"/>
      <c r="H61" s="225"/>
      <c r="I61" s="225"/>
      <c r="J61" s="225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7"/>
      <c r="X61" s="227"/>
      <c r="Y61" s="51"/>
    </row>
    <row r="62" spans="1:25" s="50" customFormat="1" x14ac:dyDescent="0.3">
      <c r="A62" s="270"/>
      <c r="B62" s="270"/>
      <c r="C62" s="270"/>
      <c r="D62" s="270"/>
      <c r="E62" s="270"/>
      <c r="F62" s="225"/>
      <c r="G62" s="225"/>
      <c r="H62" s="225"/>
      <c r="I62" s="225"/>
      <c r="J62" s="225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7"/>
      <c r="X62" s="227"/>
      <c r="Y62" s="51"/>
    </row>
    <row r="63" spans="1:25" s="50" customFormat="1" x14ac:dyDescent="0.3">
      <c r="A63" s="270"/>
      <c r="B63" s="270"/>
      <c r="C63" s="270"/>
      <c r="D63" s="270"/>
      <c r="E63" s="270"/>
      <c r="F63" s="225"/>
      <c r="G63" s="225"/>
      <c r="H63" s="225"/>
      <c r="I63" s="225"/>
      <c r="J63" s="225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7"/>
      <c r="X63" s="227"/>
      <c r="Y63" s="51"/>
    </row>
    <row r="64" spans="1:25" s="50" customFormat="1" x14ac:dyDescent="0.3">
      <c r="A64" s="270"/>
      <c r="B64" s="270"/>
      <c r="C64" s="270"/>
      <c r="D64" s="270"/>
      <c r="E64" s="270"/>
      <c r="F64" s="225"/>
      <c r="G64" s="225"/>
      <c r="H64" s="225"/>
      <c r="I64" s="225"/>
      <c r="J64" s="225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7"/>
      <c r="X64" s="227"/>
      <c r="Y64" s="51"/>
    </row>
    <row r="65" spans="1:25" s="50" customFormat="1" x14ac:dyDescent="0.3">
      <c r="A65" s="270"/>
      <c r="B65" s="270"/>
      <c r="C65" s="270"/>
      <c r="D65" s="270"/>
      <c r="E65" s="270"/>
      <c r="F65" s="225"/>
      <c r="G65" s="225"/>
      <c r="H65" s="225"/>
      <c r="I65" s="225"/>
      <c r="J65" s="225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7"/>
      <c r="X65" s="227"/>
      <c r="Y65" s="51"/>
    </row>
    <row r="66" spans="1:25" s="50" customFormat="1" x14ac:dyDescent="0.3">
      <c r="A66" s="270"/>
      <c r="B66" s="270"/>
      <c r="C66" s="270"/>
      <c r="D66" s="270"/>
      <c r="E66" s="270"/>
      <c r="F66" s="225"/>
      <c r="G66" s="225"/>
      <c r="H66" s="225"/>
      <c r="I66" s="225"/>
      <c r="J66" s="225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7"/>
      <c r="X66" s="227"/>
      <c r="Y66" s="51"/>
    </row>
    <row r="67" spans="1:25" s="50" customFormat="1" x14ac:dyDescent="0.3">
      <c r="A67" s="270"/>
      <c r="B67" s="270"/>
      <c r="C67" s="270"/>
      <c r="D67" s="270"/>
      <c r="E67" s="270"/>
      <c r="F67" s="225"/>
      <c r="G67" s="225"/>
      <c r="H67" s="225"/>
      <c r="I67" s="225"/>
      <c r="J67" s="225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7"/>
      <c r="X67" s="227"/>
      <c r="Y67" s="51"/>
    </row>
    <row r="68" spans="1:25" s="50" customFormat="1" x14ac:dyDescent="0.3">
      <c r="A68" s="270"/>
      <c r="B68" s="270"/>
      <c r="C68" s="270"/>
      <c r="D68" s="270"/>
      <c r="E68" s="270"/>
      <c r="F68" s="225"/>
      <c r="G68" s="225"/>
      <c r="H68" s="225"/>
      <c r="I68" s="225"/>
      <c r="J68" s="225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7"/>
      <c r="X68" s="227"/>
      <c r="Y68" s="51"/>
    </row>
    <row r="69" spans="1:25" s="50" customFormat="1" x14ac:dyDescent="0.3">
      <c r="A69" s="270"/>
      <c r="B69" s="270"/>
      <c r="C69" s="270"/>
      <c r="D69" s="270"/>
      <c r="E69" s="270"/>
      <c r="F69" s="225"/>
      <c r="G69" s="225"/>
      <c r="H69" s="225"/>
      <c r="I69" s="225"/>
      <c r="J69" s="225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227"/>
      <c r="Y69" s="51"/>
    </row>
    <row r="70" spans="1:25" s="50" customFormat="1" x14ac:dyDescent="0.3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51"/>
    </row>
    <row r="71" spans="1:25" s="50" customFormat="1" x14ac:dyDescent="0.3">
      <c r="A71" s="270"/>
      <c r="B71" s="270"/>
      <c r="C71" s="270"/>
      <c r="D71" s="270"/>
      <c r="E71" s="270"/>
      <c r="F71" s="225"/>
      <c r="G71" s="225"/>
      <c r="H71" s="225"/>
      <c r="I71" s="225"/>
      <c r="J71" s="225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7"/>
      <c r="X71" s="227"/>
      <c r="Y71" s="51"/>
    </row>
    <row r="72" spans="1:25" s="50" customFormat="1" x14ac:dyDescent="0.3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3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3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3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3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3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3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3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3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3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3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3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3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50" customFormat="1" x14ac:dyDescent="0.3">
      <c r="A85" s="270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  <c r="Y85" s="51"/>
    </row>
    <row r="86" spans="1:25" s="50" customFormat="1" x14ac:dyDescent="0.3">
      <c r="A86" s="270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  <c r="Y86" s="51"/>
    </row>
    <row r="87" spans="1:25" s="50" customFormat="1" x14ac:dyDescent="0.3">
      <c r="A87" s="270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  <c r="Y87" s="51"/>
    </row>
    <row r="88" spans="1:25" s="50" customFormat="1" x14ac:dyDescent="0.3">
      <c r="A88" s="270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  <c r="Y88" s="51"/>
    </row>
    <row r="89" spans="1:25" s="50" customFormat="1" x14ac:dyDescent="0.3">
      <c r="A89" s="270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  <c r="Y89" s="51"/>
    </row>
    <row r="90" spans="1:25" s="50" customFormat="1" x14ac:dyDescent="0.3">
      <c r="A90" s="270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  <c r="Y90" s="51"/>
    </row>
    <row r="91" spans="1:25" s="50" customFormat="1" x14ac:dyDescent="0.3">
      <c r="A91" s="270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  <c r="Y91" s="51"/>
    </row>
    <row r="92" spans="1:25" s="50" customFormat="1" x14ac:dyDescent="0.3">
      <c r="A92" s="270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  <c r="Y92" s="51"/>
    </row>
    <row r="93" spans="1:25" s="50" customFormat="1" x14ac:dyDescent="0.3">
      <c r="A93" s="270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  <c r="Y93" s="51"/>
    </row>
    <row r="94" spans="1:25" s="50" customFormat="1" x14ac:dyDescent="0.3">
      <c r="A94" s="270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  <c r="Y94" s="51"/>
    </row>
    <row r="95" spans="1:25" s="50" customFormat="1" x14ac:dyDescent="0.3">
      <c r="A95" s="270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  <c r="Y95" s="51"/>
    </row>
    <row r="96" spans="1:25" s="50" customFormat="1" x14ac:dyDescent="0.3">
      <c r="A96" s="270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  <c r="Y96" s="51"/>
    </row>
    <row r="97" spans="1:25" s="50" customFormat="1" x14ac:dyDescent="0.3">
      <c r="A97" s="270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  <c r="Y97" s="51"/>
    </row>
    <row r="98" spans="1:25" s="50" customFormat="1" x14ac:dyDescent="0.3">
      <c r="A98" s="270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  <c r="Y98" s="51"/>
    </row>
    <row r="99" spans="1:25" s="50" customFormat="1" x14ac:dyDescent="0.3">
      <c r="A99" s="270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  <c r="Y99" s="51"/>
    </row>
    <row r="100" spans="1:25" s="50" customFormat="1" x14ac:dyDescent="0.3">
      <c r="A100" s="270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  <c r="Y100" s="51"/>
    </row>
    <row r="101" spans="1:25" s="50" customFormat="1" x14ac:dyDescent="0.3">
      <c r="A101" s="270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  <c r="Y101" s="51"/>
    </row>
    <row r="102" spans="1:25" s="50" customFormat="1" x14ac:dyDescent="0.3">
      <c r="A102" s="270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  <c r="Y102" s="51"/>
    </row>
    <row r="103" spans="1:25" s="50" customFormat="1" x14ac:dyDescent="0.3">
      <c r="A103" s="270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  <c r="Y103" s="51"/>
    </row>
    <row r="104" spans="1:25" s="50" customFormat="1" x14ac:dyDescent="0.3">
      <c r="A104" s="270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  <c r="Y104" s="51"/>
    </row>
    <row r="105" spans="1:25" s="50" customFormat="1" x14ac:dyDescent="0.3">
      <c r="A105" s="270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  <c r="Y105" s="51"/>
    </row>
    <row r="106" spans="1:25" s="50" customFormat="1" x14ac:dyDescent="0.3">
      <c r="A106" s="270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  <c r="Y106" s="51"/>
    </row>
    <row r="107" spans="1:25" s="50" customFormat="1" x14ac:dyDescent="0.3">
      <c r="A107" s="270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  <c r="Y107" s="51"/>
    </row>
    <row r="108" spans="1:25" s="50" customFormat="1" x14ac:dyDescent="0.3">
      <c r="A108" s="270"/>
      <c r="B108" s="270"/>
      <c r="C108" s="270"/>
      <c r="D108" s="270"/>
      <c r="E108" s="270"/>
      <c r="F108" s="225"/>
      <c r="G108" s="225"/>
      <c r="H108" s="225"/>
      <c r="I108" s="225"/>
      <c r="J108" s="225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7"/>
      <c r="X108" s="227"/>
      <c r="Y108" s="51"/>
    </row>
    <row r="109" spans="1:25" s="50" customFormat="1" x14ac:dyDescent="0.3">
      <c r="A109" s="270"/>
      <c r="B109" s="270"/>
      <c r="C109" s="270"/>
      <c r="D109" s="270"/>
      <c r="E109" s="270"/>
      <c r="F109" s="225"/>
      <c r="G109" s="225"/>
      <c r="H109" s="225"/>
      <c r="I109" s="225"/>
      <c r="J109" s="225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7"/>
      <c r="X109" s="227"/>
      <c r="Y109" s="51"/>
    </row>
    <row r="110" spans="1:25" s="50" customFormat="1" x14ac:dyDescent="0.3">
      <c r="A110" s="270"/>
      <c r="B110" s="270"/>
      <c r="C110" s="270"/>
      <c r="D110" s="270"/>
      <c r="E110" s="270"/>
      <c r="F110" s="225"/>
      <c r="G110" s="225"/>
      <c r="H110" s="225"/>
      <c r="I110" s="225"/>
      <c r="J110" s="225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7"/>
      <c r="X110" s="227"/>
      <c r="Y110" s="51"/>
    </row>
    <row r="111" spans="1:25" s="50" customFormat="1" x14ac:dyDescent="0.3">
      <c r="A111" s="270"/>
      <c r="B111" s="270"/>
      <c r="C111" s="270"/>
      <c r="D111" s="270"/>
      <c r="E111" s="270"/>
      <c r="F111" s="225"/>
      <c r="G111" s="225"/>
      <c r="H111" s="225"/>
      <c r="I111" s="225"/>
      <c r="J111" s="225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7"/>
      <c r="X111" s="227"/>
      <c r="Y111" s="51"/>
    </row>
    <row r="112" spans="1:25" s="50" customFormat="1" x14ac:dyDescent="0.3">
      <c r="A112" s="270"/>
      <c r="B112" s="270"/>
      <c r="C112" s="270"/>
      <c r="D112" s="270"/>
      <c r="E112" s="270"/>
      <c r="F112" s="225"/>
      <c r="G112" s="225"/>
      <c r="H112" s="225"/>
      <c r="I112" s="225"/>
      <c r="J112" s="225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7"/>
      <c r="X112" s="227"/>
      <c r="Y112" s="51"/>
    </row>
    <row r="113" spans="1:25" s="50" customFormat="1" x14ac:dyDescent="0.3">
      <c r="A113" s="270"/>
      <c r="B113" s="270"/>
      <c r="C113" s="270"/>
      <c r="D113" s="270"/>
      <c r="E113" s="270"/>
      <c r="F113" s="225"/>
      <c r="G113" s="225"/>
      <c r="H113" s="225"/>
      <c r="I113" s="225"/>
      <c r="J113" s="225"/>
      <c r="K113" s="226"/>
      <c r="L113" s="226"/>
      <c r="M113" s="226"/>
      <c r="N113" s="226"/>
      <c r="O113" s="226"/>
      <c r="P113" s="226"/>
      <c r="Q113" s="226"/>
      <c r="R113" s="226"/>
      <c r="S113" s="226"/>
      <c r="T113" s="226"/>
      <c r="U113" s="226"/>
      <c r="V113" s="226"/>
      <c r="W113" s="227"/>
      <c r="X113" s="227"/>
      <c r="Y113" s="51"/>
    </row>
    <row r="114" spans="1:25" s="50" customFormat="1" x14ac:dyDescent="0.3">
      <c r="A114" s="270"/>
      <c r="B114" s="270"/>
      <c r="C114" s="270"/>
      <c r="D114" s="270"/>
      <c r="E114" s="270"/>
      <c r="F114" s="225"/>
      <c r="G114" s="225"/>
      <c r="H114" s="225"/>
      <c r="I114" s="225"/>
      <c r="J114" s="225"/>
      <c r="K114" s="226"/>
      <c r="L114" s="226"/>
      <c r="M114" s="226"/>
      <c r="N114" s="226"/>
      <c r="O114" s="226"/>
      <c r="P114" s="226"/>
      <c r="Q114" s="226"/>
      <c r="R114" s="226"/>
      <c r="S114" s="226"/>
      <c r="T114" s="226"/>
      <c r="U114" s="226"/>
      <c r="V114" s="226"/>
      <c r="W114" s="227"/>
      <c r="X114" s="227"/>
      <c r="Y114" s="51"/>
    </row>
    <row r="115" spans="1:25" s="50" customFormat="1" x14ac:dyDescent="0.3">
      <c r="A115" s="270"/>
      <c r="B115" s="270"/>
      <c r="C115" s="270"/>
      <c r="D115" s="270"/>
      <c r="E115" s="270"/>
      <c r="F115" s="225"/>
      <c r="G115" s="225"/>
      <c r="H115" s="225"/>
      <c r="I115" s="225"/>
      <c r="J115" s="225"/>
      <c r="K115" s="226"/>
      <c r="L115" s="226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7"/>
      <c r="X115" s="227"/>
      <c r="Y115" s="51"/>
    </row>
    <row r="116" spans="1:25" s="50" customFormat="1" x14ac:dyDescent="0.3">
      <c r="A116" s="270"/>
      <c r="B116" s="270"/>
      <c r="C116" s="270"/>
      <c r="D116" s="270"/>
      <c r="E116" s="270"/>
      <c r="F116" s="225"/>
      <c r="G116" s="225"/>
      <c r="H116" s="225"/>
      <c r="I116" s="225"/>
      <c r="J116" s="225"/>
      <c r="K116" s="226"/>
      <c r="L116" s="226"/>
      <c r="M116" s="226"/>
      <c r="N116" s="226"/>
      <c r="O116" s="226"/>
      <c r="P116" s="226"/>
      <c r="Q116" s="226"/>
      <c r="R116" s="226"/>
      <c r="S116" s="226"/>
      <c r="T116" s="226"/>
      <c r="U116" s="226"/>
      <c r="V116" s="226"/>
      <c r="W116" s="227"/>
      <c r="X116" s="227"/>
      <c r="Y116" s="51"/>
    </row>
    <row r="117" spans="1:25" s="50" customFormat="1" x14ac:dyDescent="0.3">
      <c r="A117" s="270"/>
      <c r="B117" s="270"/>
      <c r="C117" s="270"/>
      <c r="D117" s="270"/>
      <c r="E117" s="270"/>
      <c r="F117" s="225"/>
      <c r="G117" s="225"/>
      <c r="H117" s="225"/>
      <c r="I117" s="225"/>
      <c r="J117" s="225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7"/>
      <c r="X117" s="227"/>
      <c r="Y117" s="51"/>
    </row>
    <row r="118" spans="1:25" s="50" customFormat="1" x14ac:dyDescent="0.3">
      <c r="A118" s="270"/>
      <c r="B118" s="270"/>
      <c r="C118" s="270"/>
      <c r="D118" s="270"/>
      <c r="E118" s="270"/>
      <c r="F118" s="225"/>
      <c r="G118" s="225"/>
      <c r="H118" s="225"/>
      <c r="I118" s="225"/>
      <c r="J118" s="225"/>
      <c r="K118" s="226"/>
      <c r="L118" s="226"/>
      <c r="M118" s="226"/>
      <c r="N118" s="226"/>
      <c r="O118" s="226"/>
      <c r="P118" s="226"/>
      <c r="Q118" s="226"/>
      <c r="R118" s="226"/>
      <c r="S118" s="226"/>
      <c r="T118" s="226"/>
      <c r="U118" s="226"/>
      <c r="V118" s="226"/>
      <c r="W118" s="227"/>
      <c r="X118" s="227"/>
      <c r="Y118" s="51"/>
    </row>
    <row r="119" spans="1:25" s="50" customFormat="1" x14ac:dyDescent="0.3">
      <c r="A119" s="270"/>
      <c r="B119" s="270"/>
      <c r="C119" s="270"/>
      <c r="D119" s="270"/>
      <c r="E119" s="270"/>
      <c r="F119" s="225"/>
      <c r="G119" s="225"/>
      <c r="H119" s="225"/>
      <c r="I119" s="225"/>
      <c r="J119" s="225"/>
      <c r="K119" s="226"/>
      <c r="L119" s="226"/>
      <c r="M119" s="226"/>
      <c r="N119" s="226"/>
      <c r="O119" s="226"/>
      <c r="P119" s="226"/>
      <c r="Q119" s="226"/>
      <c r="R119" s="226"/>
      <c r="S119" s="226"/>
      <c r="T119" s="226"/>
      <c r="U119" s="226"/>
      <c r="V119" s="226"/>
      <c r="W119" s="227"/>
      <c r="X119" s="227"/>
      <c r="Y119" s="51"/>
    </row>
    <row r="120" spans="1:25" s="22" customFormat="1" x14ac:dyDescent="0.3">
      <c r="A120" s="273"/>
      <c r="B120" s="270"/>
      <c r="C120" s="270"/>
      <c r="D120" s="270"/>
      <c r="E120" s="270"/>
      <c r="F120" s="225"/>
      <c r="G120" s="225"/>
      <c r="H120" s="225"/>
      <c r="I120" s="225"/>
      <c r="J120" s="225"/>
      <c r="K120" s="226"/>
      <c r="L120" s="226"/>
      <c r="M120" s="226"/>
      <c r="N120" s="226"/>
      <c r="O120" s="226"/>
      <c r="P120" s="226"/>
      <c r="Q120" s="226"/>
      <c r="R120" s="226"/>
      <c r="S120" s="226"/>
      <c r="T120" s="226"/>
      <c r="U120" s="226"/>
      <c r="V120" s="226"/>
      <c r="W120" s="227"/>
      <c r="X120" s="227"/>
    </row>
    <row r="121" spans="1:25" x14ac:dyDescent="0.3">
      <c r="A121" s="273"/>
      <c r="B121" s="270"/>
      <c r="C121" s="270"/>
      <c r="D121" s="270"/>
      <c r="E121" s="270"/>
      <c r="F121" s="225"/>
      <c r="G121" s="225"/>
      <c r="H121" s="225"/>
      <c r="I121" s="225"/>
      <c r="J121" s="225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  <c r="U121" s="226"/>
      <c r="V121" s="226"/>
      <c r="W121" s="227"/>
      <c r="X121" s="227"/>
    </row>
    <row r="122" spans="1:25" x14ac:dyDescent="0.3">
      <c r="A122" s="273"/>
      <c r="B122" s="270"/>
      <c r="C122" s="270"/>
      <c r="D122" s="270"/>
      <c r="E122" s="270"/>
      <c r="F122" s="225"/>
      <c r="G122" s="225"/>
      <c r="H122" s="225"/>
      <c r="I122" s="225"/>
      <c r="J122" s="225"/>
      <c r="K122" s="226"/>
      <c r="L122" s="226"/>
      <c r="M122" s="226"/>
      <c r="N122" s="226"/>
      <c r="O122" s="226"/>
      <c r="P122" s="226"/>
      <c r="Q122" s="226"/>
      <c r="R122" s="226"/>
      <c r="S122" s="226"/>
      <c r="T122" s="226"/>
      <c r="U122" s="226"/>
      <c r="V122" s="226"/>
      <c r="W122" s="227"/>
      <c r="X122" s="227"/>
    </row>
    <row r="123" spans="1:25" x14ac:dyDescent="0.3">
      <c r="A123" s="273"/>
      <c r="B123" s="270"/>
      <c r="C123" s="270"/>
      <c r="D123" s="270"/>
      <c r="E123" s="270"/>
      <c r="F123" s="225"/>
      <c r="G123" s="225"/>
      <c r="H123" s="225"/>
      <c r="I123" s="225"/>
      <c r="J123" s="225"/>
      <c r="K123" s="226"/>
      <c r="L123" s="226"/>
      <c r="M123" s="226"/>
      <c r="N123" s="226"/>
      <c r="O123" s="226"/>
      <c r="P123" s="226"/>
      <c r="Q123" s="226"/>
      <c r="R123" s="226"/>
      <c r="S123" s="226"/>
      <c r="T123" s="226"/>
      <c r="U123" s="226"/>
      <c r="V123" s="226"/>
      <c r="W123" s="227"/>
      <c r="X123" s="227"/>
    </row>
    <row r="124" spans="1:25" x14ac:dyDescent="0.3">
      <c r="A124" s="273"/>
      <c r="B124" s="270"/>
      <c r="C124" s="270"/>
      <c r="D124" s="270"/>
      <c r="E124" s="270"/>
      <c r="F124" s="225"/>
      <c r="G124" s="225"/>
      <c r="H124" s="225"/>
      <c r="I124" s="225"/>
      <c r="J124" s="225"/>
      <c r="K124" s="226"/>
      <c r="L124" s="226"/>
      <c r="M124" s="226"/>
      <c r="N124" s="226"/>
      <c r="O124" s="226"/>
      <c r="P124" s="226"/>
      <c r="Q124" s="226"/>
      <c r="R124" s="226"/>
      <c r="S124" s="226"/>
      <c r="T124" s="226"/>
      <c r="U124" s="226"/>
      <c r="V124" s="226"/>
      <c r="W124" s="227"/>
      <c r="X124" s="227"/>
    </row>
    <row r="125" spans="1:25" x14ac:dyDescent="0.3">
      <c r="A125" s="273"/>
      <c r="B125" s="270"/>
      <c r="C125" s="270"/>
      <c r="D125" s="270"/>
      <c r="E125" s="270"/>
      <c r="F125" s="225"/>
      <c r="G125" s="225"/>
      <c r="H125" s="225"/>
      <c r="I125" s="225"/>
      <c r="J125" s="225"/>
      <c r="K125" s="226"/>
      <c r="L125" s="226"/>
      <c r="M125" s="226"/>
      <c r="N125" s="226"/>
      <c r="O125" s="226"/>
      <c r="P125" s="226"/>
      <c r="Q125" s="226"/>
      <c r="R125" s="226"/>
      <c r="S125" s="226"/>
      <c r="T125" s="226"/>
      <c r="U125" s="226"/>
      <c r="V125" s="226"/>
      <c r="W125" s="227"/>
      <c r="X125" s="227"/>
    </row>
    <row r="126" spans="1:25" x14ac:dyDescent="0.3">
      <c r="A126" s="273"/>
      <c r="B126" s="270"/>
      <c r="C126" s="270"/>
      <c r="D126" s="270"/>
      <c r="E126" s="270"/>
      <c r="F126" s="225"/>
      <c r="G126" s="225"/>
      <c r="H126" s="225"/>
      <c r="I126" s="225"/>
      <c r="J126" s="225"/>
      <c r="K126" s="226"/>
      <c r="L126" s="226"/>
      <c r="M126" s="226"/>
      <c r="N126" s="226"/>
      <c r="O126" s="226"/>
      <c r="P126" s="226"/>
      <c r="Q126" s="226"/>
      <c r="R126" s="226"/>
      <c r="S126" s="226"/>
      <c r="T126" s="226"/>
      <c r="U126" s="226"/>
      <c r="V126" s="226"/>
      <c r="W126" s="227"/>
      <c r="X126" s="227"/>
    </row>
    <row r="127" spans="1:25" x14ac:dyDescent="0.3">
      <c r="A127" s="273"/>
      <c r="B127" s="270"/>
      <c r="C127" s="270"/>
      <c r="D127" s="270"/>
      <c r="E127" s="270"/>
      <c r="F127" s="225"/>
      <c r="G127" s="225"/>
      <c r="H127" s="225"/>
      <c r="I127" s="225"/>
      <c r="J127" s="225"/>
      <c r="K127" s="226"/>
      <c r="L127" s="226"/>
      <c r="M127" s="226"/>
      <c r="N127" s="226"/>
      <c r="O127" s="226"/>
      <c r="P127" s="226"/>
      <c r="Q127" s="226"/>
      <c r="R127" s="226"/>
      <c r="S127" s="226"/>
      <c r="T127" s="226"/>
      <c r="U127" s="226"/>
      <c r="V127" s="226"/>
      <c r="W127" s="227"/>
      <c r="X127" s="227"/>
    </row>
    <row r="128" spans="1:25" x14ac:dyDescent="0.3">
      <c r="A128" s="273"/>
      <c r="B128" s="270"/>
      <c r="C128" s="270"/>
      <c r="D128" s="270"/>
      <c r="E128" s="270"/>
      <c r="F128" s="225"/>
      <c r="G128" s="225"/>
      <c r="H128" s="225"/>
      <c r="I128" s="225"/>
      <c r="J128" s="225"/>
      <c r="K128" s="226"/>
      <c r="L128" s="226"/>
      <c r="M128" s="226"/>
      <c r="N128" s="226"/>
      <c r="O128" s="226"/>
      <c r="P128" s="226"/>
      <c r="Q128" s="226"/>
      <c r="R128" s="226"/>
      <c r="S128" s="226"/>
      <c r="T128" s="226"/>
      <c r="U128" s="226"/>
      <c r="V128" s="226"/>
      <c r="W128" s="227"/>
      <c r="X128" s="227"/>
    </row>
    <row r="129" spans="1:24" x14ac:dyDescent="0.3">
      <c r="A129" s="273"/>
      <c r="B129" s="270"/>
      <c r="C129" s="270"/>
      <c r="D129" s="270"/>
      <c r="E129" s="270"/>
      <c r="F129" s="225"/>
      <c r="G129" s="225"/>
      <c r="H129" s="225"/>
      <c r="I129" s="225"/>
      <c r="J129" s="225"/>
      <c r="K129" s="226"/>
      <c r="L129" s="226"/>
      <c r="M129" s="226"/>
      <c r="N129" s="226"/>
      <c r="O129" s="226"/>
      <c r="P129" s="226"/>
      <c r="Q129" s="226"/>
      <c r="R129" s="226"/>
      <c r="S129" s="226"/>
      <c r="T129" s="226"/>
      <c r="U129" s="226"/>
      <c r="V129" s="226"/>
      <c r="W129" s="227"/>
      <c r="X129" s="227"/>
    </row>
    <row r="130" spans="1:24" x14ac:dyDescent="0.3">
      <c r="A130" s="273"/>
      <c r="B130" s="270"/>
      <c r="C130" s="270"/>
      <c r="D130" s="270"/>
      <c r="E130" s="270"/>
      <c r="F130" s="225"/>
      <c r="G130" s="225"/>
      <c r="H130" s="225"/>
      <c r="I130" s="225"/>
      <c r="J130" s="225"/>
      <c r="K130" s="226"/>
      <c r="L130" s="226"/>
      <c r="M130" s="226"/>
      <c r="N130" s="226"/>
      <c r="O130" s="226"/>
      <c r="P130" s="226"/>
      <c r="Q130" s="226"/>
      <c r="R130" s="226"/>
      <c r="S130" s="226"/>
      <c r="T130" s="226"/>
      <c r="U130" s="226"/>
      <c r="V130" s="226"/>
      <c r="W130" s="227"/>
      <c r="X130" s="227"/>
    </row>
    <row r="131" spans="1:24" x14ac:dyDescent="0.3">
      <c r="A131" s="273"/>
      <c r="B131" s="270"/>
      <c r="C131" s="270"/>
      <c r="D131" s="270"/>
      <c r="E131" s="270"/>
      <c r="F131" s="225"/>
      <c r="G131" s="225"/>
      <c r="H131" s="225"/>
      <c r="I131" s="225"/>
      <c r="J131" s="225"/>
      <c r="K131" s="226"/>
      <c r="L131" s="226"/>
      <c r="M131" s="226"/>
      <c r="N131" s="226"/>
      <c r="O131" s="226"/>
      <c r="P131" s="226"/>
      <c r="Q131" s="226"/>
      <c r="R131" s="226"/>
      <c r="S131" s="226"/>
      <c r="T131" s="226"/>
      <c r="U131" s="226"/>
      <c r="V131" s="226"/>
      <c r="W131" s="227"/>
      <c r="X131" s="227"/>
    </row>
    <row r="132" spans="1:24" x14ac:dyDescent="0.3">
      <c r="A132" s="273"/>
      <c r="B132" s="270"/>
      <c r="C132" s="270"/>
      <c r="D132" s="270"/>
      <c r="E132" s="270"/>
      <c r="F132" s="225"/>
      <c r="G132" s="225"/>
      <c r="H132" s="225"/>
      <c r="I132" s="225"/>
      <c r="J132" s="225"/>
      <c r="K132" s="226"/>
      <c r="L132" s="226"/>
      <c r="M132" s="226"/>
      <c r="N132" s="226"/>
      <c r="O132" s="226"/>
      <c r="P132" s="226"/>
      <c r="Q132" s="226"/>
      <c r="R132" s="226"/>
      <c r="S132" s="226"/>
      <c r="T132" s="226"/>
      <c r="U132" s="226"/>
      <c r="V132" s="226"/>
      <c r="W132" s="227"/>
      <c r="X132" s="227"/>
    </row>
    <row r="133" spans="1:24" x14ac:dyDescent="0.3">
      <c r="A133" s="273"/>
      <c r="B133" s="270"/>
      <c r="C133" s="270"/>
      <c r="D133" s="270"/>
      <c r="E133" s="270"/>
      <c r="F133" s="225"/>
      <c r="G133" s="225"/>
      <c r="H133" s="225"/>
      <c r="I133" s="225"/>
      <c r="J133" s="225"/>
      <c r="K133" s="226"/>
      <c r="L133" s="226"/>
      <c r="M133" s="226"/>
      <c r="N133" s="226"/>
      <c r="O133" s="226"/>
      <c r="P133" s="226"/>
      <c r="Q133" s="226"/>
      <c r="R133" s="226"/>
      <c r="S133" s="226"/>
      <c r="T133" s="226"/>
      <c r="U133" s="226"/>
      <c r="V133" s="226"/>
      <c r="W133" s="227"/>
      <c r="X133" s="227"/>
    </row>
    <row r="134" spans="1:24" x14ac:dyDescent="0.3">
      <c r="A134" s="273"/>
      <c r="B134" s="270"/>
      <c r="C134" s="270"/>
      <c r="D134" s="270"/>
      <c r="E134" s="270"/>
      <c r="F134" s="225"/>
      <c r="G134" s="225"/>
      <c r="H134" s="225"/>
      <c r="I134" s="225"/>
      <c r="J134" s="225"/>
      <c r="K134" s="226"/>
      <c r="L134" s="226"/>
      <c r="M134" s="226"/>
      <c r="N134" s="226"/>
      <c r="O134" s="226"/>
      <c r="P134" s="226"/>
      <c r="Q134" s="226"/>
      <c r="R134" s="226"/>
      <c r="S134" s="226"/>
      <c r="T134" s="226"/>
      <c r="U134" s="226"/>
      <c r="V134" s="226"/>
      <c r="W134" s="227"/>
      <c r="X134" s="227"/>
    </row>
    <row r="135" spans="1:24" x14ac:dyDescent="0.3">
      <c r="A135" s="273"/>
      <c r="B135" s="270"/>
      <c r="C135" s="270"/>
      <c r="D135" s="270"/>
      <c r="E135" s="270"/>
      <c r="F135" s="225"/>
      <c r="G135" s="225"/>
      <c r="H135" s="225"/>
      <c r="I135" s="225"/>
      <c r="J135" s="225"/>
      <c r="K135" s="226"/>
      <c r="L135" s="226"/>
      <c r="M135" s="226"/>
      <c r="N135" s="226"/>
      <c r="O135" s="226"/>
      <c r="P135" s="226"/>
      <c r="Q135" s="226"/>
      <c r="R135" s="226"/>
      <c r="S135" s="226"/>
      <c r="T135" s="226"/>
      <c r="U135" s="226"/>
      <c r="V135" s="226"/>
      <c r="W135" s="227"/>
      <c r="X135" s="227"/>
    </row>
    <row r="136" spans="1:24" x14ac:dyDescent="0.3">
      <c r="A136" s="273"/>
      <c r="B136" s="270"/>
      <c r="C136" s="270"/>
      <c r="D136" s="270"/>
      <c r="E136" s="270"/>
      <c r="F136" s="225"/>
      <c r="G136" s="225"/>
      <c r="H136" s="225"/>
      <c r="I136" s="225"/>
      <c r="J136" s="225"/>
      <c r="K136" s="226"/>
      <c r="L136" s="226"/>
      <c r="M136" s="226"/>
      <c r="N136" s="226"/>
      <c r="O136" s="226"/>
      <c r="P136" s="226"/>
      <c r="Q136" s="226"/>
      <c r="R136" s="226"/>
      <c r="S136" s="226"/>
      <c r="T136" s="226"/>
      <c r="U136" s="226"/>
      <c r="V136" s="226"/>
      <c r="W136" s="227"/>
      <c r="X136" s="227"/>
    </row>
    <row r="137" spans="1:24" x14ac:dyDescent="0.3">
      <c r="A137" s="273"/>
      <c r="B137" s="270"/>
      <c r="C137" s="270"/>
      <c r="D137" s="270"/>
      <c r="E137" s="270"/>
      <c r="F137" s="225"/>
      <c r="G137" s="225"/>
      <c r="H137" s="225"/>
      <c r="I137" s="225"/>
      <c r="J137" s="225"/>
      <c r="K137" s="226"/>
      <c r="L137" s="226"/>
      <c r="M137" s="226"/>
      <c r="N137" s="226"/>
      <c r="O137" s="226"/>
      <c r="P137" s="226"/>
      <c r="Q137" s="226"/>
      <c r="R137" s="226"/>
      <c r="S137" s="226"/>
      <c r="T137" s="226"/>
      <c r="U137" s="226"/>
      <c r="V137" s="226"/>
      <c r="W137" s="227"/>
      <c r="X137" s="227"/>
    </row>
    <row r="138" spans="1:24" x14ac:dyDescent="0.3">
      <c r="A138" s="273"/>
      <c r="B138" s="270"/>
      <c r="C138" s="270"/>
      <c r="D138" s="270"/>
      <c r="E138" s="270"/>
      <c r="F138" s="225"/>
      <c r="G138" s="225"/>
      <c r="H138" s="225"/>
      <c r="I138" s="225"/>
      <c r="J138" s="225"/>
      <c r="K138" s="226"/>
      <c r="L138" s="226"/>
      <c r="M138" s="226"/>
      <c r="N138" s="226"/>
      <c r="O138" s="226"/>
      <c r="P138" s="226"/>
      <c r="Q138" s="226"/>
      <c r="R138" s="226"/>
      <c r="S138" s="226"/>
      <c r="T138" s="226"/>
      <c r="U138" s="226"/>
      <c r="V138" s="226"/>
      <c r="W138" s="227"/>
      <c r="X138" s="227"/>
    </row>
    <row r="139" spans="1:24" x14ac:dyDescent="0.3">
      <c r="A139" s="273"/>
      <c r="B139" s="270"/>
      <c r="C139" s="270"/>
      <c r="D139" s="270"/>
      <c r="E139" s="270"/>
      <c r="F139" s="225"/>
      <c r="G139" s="225"/>
      <c r="H139" s="225"/>
      <c r="I139" s="225"/>
      <c r="J139" s="225"/>
      <c r="K139" s="226"/>
      <c r="L139" s="226"/>
      <c r="M139" s="226"/>
      <c r="N139" s="226"/>
      <c r="O139" s="226"/>
      <c r="P139" s="226"/>
      <c r="Q139" s="226"/>
      <c r="R139" s="226"/>
      <c r="S139" s="226"/>
      <c r="T139" s="226"/>
      <c r="U139" s="226"/>
      <c r="V139" s="226"/>
      <c r="W139" s="227"/>
      <c r="X139" s="227"/>
    </row>
    <row r="140" spans="1:24" x14ac:dyDescent="0.3">
      <c r="A140" s="273"/>
      <c r="B140" s="273"/>
      <c r="C140" s="273"/>
      <c r="D140" s="273"/>
      <c r="E140" s="273"/>
      <c r="F140" s="221"/>
      <c r="G140" s="221"/>
      <c r="H140" s="221"/>
      <c r="I140" s="221"/>
      <c r="J140" s="221"/>
      <c r="K140" s="222"/>
      <c r="L140" s="222"/>
      <c r="M140" s="222"/>
      <c r="N140" s="222"/>
      <c r="O140" s="222"/>
      <c r="P140" s="222"/>
      <c r="Q140" s="222"/>
      <c r="R140" s="222"/>
      <c r="S140" s="222"/>
      <c r="T140" s="222"/>
      <c r="U140" s="222"/>
      <c r="V140" s="226"/>
      <c r="W140" s="227"/>
      <c r="X140" s="228"/>
    </row>
    <row r="141" spans="1:24" x14ac:dyDescent="0.3">
      <c r="A141" s="273"/>
      <c r="B141" s="273"/>
      <c r="C141" s="273"/>
      <c r="D141" s="273"/>
      <c r="E141" s="273"/>
      <c r="F141" s="221"/>
      <c r="G141" s="221"/>
      <c r="H141" s="221"/>
      <c r="I141" s="221"/>
      <c r="J141" s="221"/>
      <c r="K141" s="222"/>
      <c r="L141" s="222"/>
      <c r="M141" s="222"/>
      <c r="N141" s="222"/>
      <c r="O141" s="222"/>
      <c r="P141" s="222"/>
      <c r="Q141" s="222"/>
      <c r="R141" s="222"/>
      <c r="S141" s="222"/>
      <c r="T141" s="222"/>
      <c r="U141" s="222"/>
      <c r="V141" s="226"/>
      <c r="W141" s="227"/>
      <c r="X141" s="228"/>
    </row>
    <row r="142" spans="1:24" x14ac:dyDescent="0.3">
      <c r="A142" s="273"/>
      <c r="B142" s="273"/>
      <c r="C142" s="273"/>
      <c r="D142" s="273"/>
      <c r="E142" s="273"/>
      <c r="F142" s="221"/>
      <c r="G142" s="221"/>
      <c r="H142" s="221"/>
      <c r="I142" s="221"/>
      <c r="J142" s="221"/>
      <c r="K142" s="222"/>
      <c r="L142" s="222"/>
      <c r="M142" s="222"/>
      <c r="N142" s="222"/>
      <c r="O142" s="222"/>
      <c r="P142" s="222"/>
      <c r="Q142" s="222"/>
      <c r="R142" s="222"/>
      <c r="S142" s="222"/>
      <c r="T142" s="222"/>
      <c r="U142" s="222"/>
      <c r="V142" s="226"/>
      <c r="W142" s="227"/>
      <c r="X142" s="228"/>
    </row>
    <row r="143" spans="1:24" x14ac:dyDescent="0.3">
      <c r="A143" s="273"/>
      <c r="B143" s="273"/>
      <c r="C143" s="273"/>
      <c r="D143" s="273"/>
      <c r="E143" s="273"/>
      <c r="F143" s="221"/>
      <c r="G143" s="221"/>
      <c r="H143" s="221"/>
      <c r="I143" s="221"/>
      <c r="J143" s="221"/>
      <c r="K143" s="222"/>
      <c r="L143" s="222"/>
      <c r="M143" s="222"/>
      <c r="N143" s="222"/>
      <c r="O143" s="222"/>
      <c r="P143" s="222"/>
      <c r="Q143" s="222"/>
      <c r="R143" s="222"/>
      <c r="S143" s="222"/>
      <c r="T143" s="222"/>
      <c r="U143" s="222"/>
      <c r="V143" s="226"/>
      <c r="W143" s="227"/>
      <c r="X143" s="228"/>
    </row>
    <row r="144" spans="1:24" x14ac:dyDescent="0.3">
      <c r="A144" s="273"/>
      <c r="B144" s="273"/>
      <c r="C144" s="273"/>
      <c r="D144" s="273"/>
      <c r="E144" s="273"/>
      <c r="F144" s="221"/>
      <c r="G144" s="221"/>
      <c r="H144" s="221"/>
      <c r="I144" s="221"/>
      <c r="J144" s="221"/>
      <c r="K144" s="222"/>
      <c r="L144" s="222"/>
      <c r="M144" s="222"/>
      <c r="N144" s="222"/>
      <c r="O144" s="222"/>
      <c r="P144" s="222"/>
      <c r="Q144" s="222"/>
      <c r="R144" s="222"/>
      <c r="S144" s="222"/>
      <c r="T144" s="222"/>
      <c r="U144" s="222"/>
      <c r="V144" s="226"/>
      <c r="W144" s="227"/>
      <c r="X144" s="228"/>
    </row>
    <row r="145" spans="1:24" x14ac:dyDescent="0.3">
      <c r="A145" s="273"/>
      <c r="B145" s="273"/>
      <c r="C145" s="273"/>
      <c r="D145" s="273"/>
      <c r="E145" s="273"/>
      <c r="F145" s="221"/>
      <c r="G145" s="221"/>
      <c r="H145" s="221"/>
      <c r="I145" s="221"/>
      <c r="J145" s="221"/>
      <c r="K145" s="222"/>
      <c r="L145" s="222"/>
      <c r="M145" s="222"/>
      <c r="N145" s="222"/>
      <c r="O145" s="222"/>
      <c r="P145" s="222"/>
      <c r="Q145" s="222"/>
      <c r="R145" s="222"/>
      <c r="S145" s="222"/>
      <c r="T145" s="222"/>
      <c r="U145" s="222"/>
      <c r="V145" s="226"/>
      <c r="W145" s="227"/>
      <c r="X145" s="228"/>
    </row>
    <row r="146" spans="1:24" x14ac:dyDescent="0.3">
      <c r="A146" s="273"/>
      <c r="B146" s="273"/>
      <c r="C146" s="273"/>
      <c r="D146" s="273"/>
      <c r="E146" s="273"/>
      <c r="F146" s="221"/>
      <c r="G146" s="221"/>
      <c r="H146" s="221"/>
      <c r="I146" s="221"/>
      <c r="J146" s="221"/>
      <c r="K146" s="222"/>
      <c r="L146" s="222"/>
      <c r="M146" s="222"/>
      <c r="N146" s="222"/>
      <c r="O146" s="222"/>
      <c r="P146" s="222"/>
      <c r="Q146" s="222"/>
      <c r="R146" s="222"/>
      <c r="S146" s="222"/>
      <c r="T146" s="222"/>
      <c r="U146" s="222"/>
      <c r="V146" s="226"/>
      <c r="W146" s="227"/>
      <c r="X146" s="228"/>
    </row>
    <row r="147" spans="1:24" x14ac:dyDescent="0.3">
      <c r="A147" s="273"/>
      <c r="B147" s="273"/>
      <c r="C147" s="273"/>
      <c r="D147" s="273"/>
      <c r="E147" s="273"/>
      <c r="F147" s="221"/>
      <c r="G147" s="221"/>
      <c r="H147" s="221"/>
      <c r="I147" s="221"/>
      <c r="J147" s="221"/>
      <c r="K147" s="222"/>
      <c r="L147" s="222"/>
      <c r="M147" s="222"/>
      <c r="N147" s="222"/>
      <c r="O147" s="222"/>
      <c r="P147" s="222"/>
      <c r="Q147" s="222"/>
      <c r="R147" s="222"/>
      <c r="S147" s="222"/>
      <c r="T147" s="222"/>
      <c r="U147" s="222"/>
      <c r="V147" s="226"/>
      <c r="W147" s="227"/>
      <c r="X147" s="229"/>
    </row>
    <row r="148" spans="1:24" x14ac:dyDescent="0.3">
      <c r="A148" s="273"/>
      <c r="B148" s="273"/>
      <c r="C148" s="273"/>
      <c r="D148" s="273"/>
      <c r="E148" s="273"/>
      <c r="F148" s="221"/>
      <c r="G148" s="221"/>
      <c r="H148" s="221"/>
      <c r="I148" s="221"/>
      <c r="J148" s="221"/>
      <c r="K148" s="222"/>
      <c r="L148" s="222"/>
      <c r="M148" s="222"/>
      <c r="N148" s="222"/>
      <c r="O148" s="222"/>
      <c r="P148" s="222"/>
      <c r="Q148" s="222"/>
      <c r="R148" s="222"/>
      <c r="S148" s="222"/>
      <c r="T148" s="222"/>
      <c r="U148" s="222"/>
      <c r="V148" s="226"/>
      <c r="W148" s="227"/>
      <c r="X148" s="229"/>
    </row>
    <row r="149" spans="1:24" x14ac:dyDescent="0.3">
      <c r="A149" s="273"/>
      <c r="B149" s="273"/>
      <c r="C149" s="273"/>
      <c r="D149" s="273"/>
      <c r="E149" s="273"/>
      <c r="F149" s="221"/>
      <c r="G149" s="221"/>
      <c r="H149" s="221"/>
      <c r="I149" s="221"/>
      <c r="J149" s="221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6"/>
      <c r="W149" s="227"/>
      <c r="X149" s="229"/>
    </row>
    <row r="150" spans="1:24" x14ac:dyDescent="0.3">
      <c r="A150" s="273"/>
      <c r="B150" s="273"/>
      <c r="C150" s="273"/>
      <c r="D150" s="273"/>
      <c r="E150" s="273"/>
      <c r="F150" s="221"/>
      <c r="G150" s="221"/>
      <c r="H150" s="221"/>
      <c r="I150" s="221"/>
      <c r="J150" s="221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6"/>
      <c r="W150" s="227"/>
      <c r="X150" s="229"/>
    </row>
    <row r="151" spans="1:24" x14ac:dyDescent="0.3">
      <c r="A151" s="273"/>
      <c r="B151" s="273"/>
      <c r="C151" s="273"/>
      <c r="D151" s="273"/>
      <c r="E151" s="273"/>
      <c r="F151" s="221"/>
      <c r="G151" s="221"/>
      <c r="H151" s="221"/>
      <c r="I151" s="221"/>
      <c r="J151" s="221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6"/>
      <c r="W151" s="227"/>
      <c r="X151" s="229"/>
    </row>
    <row r="152" spans="1:24" x14ac:dyDescent="0.3">
      <c r="A152" s="273"/>
      <c r="B152" s="273"/>
      <c r="C152" s="273"/>
      <c r="D152" s="273"/>
      <c r="E152" s="273"/>
      <c r="F152" s="221"/>
      <c r="G152" s="221"/>
      <c r="H152" s="221"/>
      <c r="I152" s="221"/>
      <c r="J152" s="221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6"/>
      <c r="W152" s="227"/>
      <c r="X152" s="229"/>
    </row>
    <row r="153" spans="1:24" x14ac:dyDescent="0.3">
      <c r="A153" s="273"/>
      <c r="B153" s="273"/>
      <c r="C153" s="273"/>
      <c r="D153" s="273"/>
      <c r="E153" s="273"/>
      <c r="F153" s="221"/>
      <c r="G153" s="221"/>
      <c r="H153" s="221"/>
      <c r="I153" s="221"/>
      <c r="J153" s="221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6"/>
      <c r="W153" s="227"/>
      <c r="X153" s="229"/>
    </row>
    <row r="154" spans="1:24" x14ac:dyDescent="0.3">
      <c r="A154" s="273"/>
      <c r="B154" s="273"/>
      <c r="C154" s="273"/>
      <c r="D154" s="273"/>
      <c r="E154" s="273"/>
      <c r="F154" s="221"/>
      <c r="G154" s="221"/>
      <c r="H154" s="221"/>
      <c r="I154" s="221"/>
      <c r="J154" s="221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6"/>
      <c r="W154" s="227"/>
      <c r="X154" s="229"/>
    </row>
    <row r="155" spans="1:24" x14ac:dyDescent="0.3">
      <c r="A155" s="273"/>
      <c r="B155" s="273"/>
      <c r="C155" s="273"/>
      <c r="D155" s="273"/>
      <c r="E155" s="273"/>
      <c r="F155" s="221"/>
      <c r="G155" s="221"/>
      <c r="H155" s="221"/>
      <c r="I155" s="221"/>
      <c r="J155" s="221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6"/>
      <c r="W155" s="227"/>
      <c r="X155" s="229"/>
    </row>
    <row r="156" spans="1:24" x14ac:dyDescent="0.3">
      <c r="A156" s="273"/>
      <c r="B156" s="273"/>
      <c r="C156" s="273"/>
      <c r="D156" s="273"/>
      <c r="E156" s="273"/>
      <c r="F156" s="221"/>
      <c r="G156" s="221"/>
      <c r="H156" s="221"/>
      <c r="I156" s="221"/>
      <c r="J156" s="221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6"/>
      <c r="W156" s="227"/>
      <c r="X156" s="229"/>
    </row>
    <row r="157" spans="1:24" x14ac:dyDescent="0.3">
      <c r="A157" s="273"/>
      <c r="B157" s="273"/>
      <c r="C157" s="273"/>
      <c r="D157" s="273"/>
      <c r="E157" s="273"/>
      <c r="F157" s="221"/>
      <c r="G157" s="221"/>
      <c r="H157" s="221"/>
      <c r="I157" s="221"/>
      <c r="J157" s="221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6"/>
      <c r="W157" s="227"/>
      <c r="X157" s="229"/>
    </row>
    <row r="158" spans="1:24" x14ac:dyDescent="0.3">
      <c r="A158" s="273"/>
      <c r="B158" s="273"/>
      <c r="C158" s="273"/>
      <c r="D158" s="273"/>
      <c r="E158" s="273"/>
      <c r="F158" s="221"/>
      <c r="G158" s="221"/>
      <c r="H158" s="221"/>
      <c r="I158" s="221"/>
      <c r="J158" s="221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6"/>
      <c r="W158" s="227"/>
      <c r="X158" s="229"/>
    </row>
    <row r="159" spans="1:24" x14ac:dyDescent="0.3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6"/>
      <c r="W159" s="227"/>
      <c r="X159" s="229"/>
    </row>
    <row r="160" spans="1:24" x14ac:dyDescent="0.3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6"/>
      <c r="W160" s="227"/>
      <c r="X160" s="229"/>
    </row>
    <row r="161" spans="1:24" x14ac:dyDescent="0.3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6"/>
      <c r="W161" s="227"/>
      <c r="X161" s="229"/>
    </row>
    <row r="162" spans="1:24" x14ac:dyDescent="0.3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6"/>
      <c r="W162" s="227"/>
      <c r="X162" s="229"/>
    </row>
    <row r="163" spans="1:24" x14ac:dyDescent="0.3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6"/>
      <c r="W163" s="227"/>
      <c r="X163" s="229"/>
    </row>
    <row r="164" spans="1:24" x14ac:dyDescent="0.3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6"/>
      <c r="W164" s="227"/>
      <c r="X164" s="229"/>
    </row>
    <row r="165" spans="1:24" x14ac:dyDescent="0.3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6"/>
      <c r="W165" s="227"/>
      <c r="X165" s="229"/>
    </row>
    <row r="166" spans="1:24" x14ac:dyDescent="0.3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6"/>
      <c r="W166" s="227"/>
      <c r="X166" s="229"/>
    </row>
    <row r="167" spans="1:24" x14ac:dyDescent="0.3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6"/>
      <c r="W167" s="227"/>
      <c r="X167" s="229"/>
    </row>
    <row r="168" spans="1:24" x14ac:dyDescent="0.3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9"/>
    </row>
    <row r="169" spans="1:24" x14ac:dyDescent="0.3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9"/>
    </row>
    <row r="170" spans="1:24" x14ac:dyDescent="0.3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9"/>
    </row>
    <row r="171" spans="1:24" x14ac:dyDescent="0.3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9"/>
    </row>
    <row r="172" spans="1:24" x14ac:dyDescent="0.3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9"/>
    </row>
    <row r="173" spans="1:24" x14ac:dyDescent="0.3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9"/>
    </row>
    <row r="174" spans="1:24" x14ac:dyDescent="0.3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9"/>
    </row>
    <row r="175" spans="1:24" x14ac:dyDescent="0.3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9"/>
    </row>
    <row r="176" spans="1:24" x14ac:dyDescent="0.3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9"/>
    </row>
    <row r="177" spans="1:24" x14ac:dyDescent="0.3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9"/>
    </row>
    <row r="178" spans="1:24" x14ac:dyDescent="0.3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9"/>
    </row>
    <row r="179" spans="1:24" x14ac:dyDescent="0.3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9"/>
    </row>
    <row r="180" spans="1:24" x14ac:dyDescent="0.3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9"/>
    </row>
    <row r="181" spans="1:24" x14ac:dyDescent="0.3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9"/>
    </row>
    <row r="182" spans="1:24" x14ac:dyDescent="0.3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9"/>
    </row>
    <row r="183" spans="1:24" x14ac:dyDescent="0.3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9"/>
    </row>
    <row r="184" spans="1:24" x14ac:dyDescent="0.3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9"/>
    </row>
    <row r="185" spans="1:24" x14ac:dyDescent="0.3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9"/>
    </row>
    <row r="186" spans="1:24" x14ac:dyDescent="0.3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9"/>
    </row>
    <row r="187" spans="1:24" x14ac:dyDescent="0.3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9"/>
    </row>
    <row r="188" spans="1:24" x14ac:dyDescent="0.3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9"/>
    </row>
    <row r="189" spans="1:24" x14ac:dyDescent="0.3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9"/>
    </row>
    <row r="190" spans="1:24" x14ac:dyDescent="0.3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9"/>
    </row>
    <row r="191" spans="1:24" x14ac:dyDescent="0.3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9"/>
    </row>
    <row r="192" spans="1:24" x14ac:dyDescent="0.3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9"/>
    </row>
    <row r="193" spans="1:24" x14ac:dyDescent="0.3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9"/>
    </row>
    <row r="194" spans="1:24" x14ac:dyDescent="0.3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9"/>
    </row>
    <row r="195" spans="1:24" x14ac:dyDescent="0.3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9"/>
    </row>
    <row r="196" spans="1:24" x14ac:dyDescent="0.3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9"/>
    </row>
    <row r="197" spans="1:24" x14ac:dyDescent="0.3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9"/>
    </row>
    <row r="198" spans="1:24" x14ac:dyDescent="0.3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3"/>
    </row>
    <row r="199" spans="1:24" x14ac:dyDescent="0.3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3"/>
    </row>
    <row r="200" spans="1:24" x14ac:dyDescent="0.3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3"/>
    </row>
    <row r="201" spans="1:24" x14ac:dyDescent="0.3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3"/>
    </row>
    <row r="202" spans="1:24" x14ac:dyDescent="0.3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3"/>
    </row>
    <row r="203" spans="1:24" x14ac:dyDescent="0.3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3"/>
    </row>
    <row r="204" spans="1:24" x14ac:dyDescent="0.3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3"/>
    </row>
    <row r="205" spans="1:24" x14ac:dyDescent="0.3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3"/>
    </row>
    <row r="206" spans="1:24" x14ac:dyDescent="0.3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3"/>
    </row>
    <row r="207" spans="1:24" x14ac:dyDescent="0.3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3"/>
    </row>
    <row r="208" spans="1:24" x14ac:dyDescent="0.3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3"/>
    </row>
    <row r="209" spans="1:24" x14ac:dyDescent="0.3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3"/>
    </row>
    <row r="210" spans="1:24" x14ac:dyDescent="0.3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3"/>
    </row>
    <row r="211" spans="1:24" x14ac:dyDescent="0.3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3"/>
    </row>
    <row r="212" spans="1:24" x14ac:dyDescent="0.3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3"/>
    </row>
    <row r="213" spans="1:24" x14ac:dyDescent="0.3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3"/>
    </row>
    <row r="214" spans="1:24" x14ac:dyDescent="0.3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3"/>
    </row>
    <row r="215" spans="1:24" x14ac:dyDescent="0.3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3"/>
    </row>
    <row r="216" spans="1:24" x14ac:dyDescent="0.3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3"/>
    </row>
    <row r="217" spans="1:24" x14ac:dyDescent="0.3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3"/>
    </row>
    <row r="218" spans="1:24" x14ac:dyDescent="0.3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3"/>
    </row>
    <row r="219" spans="1:24" x14ac:dyDescent="0.3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3"/>
    </row>
    <row r="220" spans="1:24" x14ac:dyDescent="0.3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6"/>
      <c r="W220" s="227"/>
      <c r="X220" s="223"/>
    </row>
    <row r="221" spans="1:24" x14ac:dyDescent="0.3">
      <c r="A221" s="273"/>
      <c r="B221" s="273"/>
      <c r="C221" s="273"/>
      <c r="D221" s="273"/>
      <c r="E221" s="273"/>
      <c r="F221" s="221"/>
      <c r="G221" s="221"/>
      <c r="H221" s="221"/>
      <c r="I221" s="221"/>
      <c r="J221" s="221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6"/>
      <c r="W221" s="227"/>
      <c r="X221" s="223"/>
    </row>
    <row r="222" spans="1:24" x14ac:dyDescent="0.3">
      <c r="A222" s="273"/>
      <c r="B222" s="273"/>
      <c r="C222" s="273"/>
      <c r="D222" s="273"/>
      <c r="E222" s="273"/>
      <c r="F222" s="221"/>
      <c r="G222" s="221"/>
      <c r="H222" s="221"/>
      <c r="I222" s="221"/>
      <c r="J222" s="221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6"/>
      <c r="W222" s="227"/>
      <c r="X222" s="223"/>
    </row>
    <row r="223" spans="1:24" x14ac:dyDescent="0.3">
      <c r="A223" s="273"/>
      <c r="B223" s="273"/>
      <c r="C223" s="273"/>
      <c r="D223" s="273"/>
      <c r="E223" s="273"/>
      <c r="F223" s="221"/>
      <c r="G223" s="221"/>
      <c r="H223" s="221"/>
      <c r="I223" s="221"/>
      <c r="J223" s="221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6"/>
      <c r="W223" s="227"/>
      <c r="X223" s="223"/>
    </row>
    <row r="224" spans="1:24" x14ac:dyDescent="0.3">
      <c r="A224" s="273"/>
      <c r="B224" s="273"/>
      <c r="C224" s="273"/>
      <c r="D224" s="273"/>
      <c r="E224" s="273"/>
      <c r="F224" s="221"/>
      <c r="G224" s="221"/>
      <c r="H224" s="221"/>
      <c r="I224" s="221"/>
      <c r="J224" s="221"/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  <c r="U224" s="224"/>
      <c r="V224" s="226"/>
      <c r="W224" s="227"/>
      <c r="X224" s="223"/>
    </row>
    <row r="225" spans="1:24" x14ac:dyDescent="0.3">
      <c r="A225" s="273"/>
      <c r="B225" s="273"/>
      <c r="C225" s="273"/>
      <c r="D225" s="273"/>
      <c r="E225" s="273"/>
      <c r="F225" s="221"/>
      <c r="G225" s="221"/>
      <c r="H225" s="221"/>
      <c r="I225" s="221"/>
      <c r="J225" s="221"/>
      <c r="K225" s="224"/>
      <c r="L225" s="224"/>
      <c r="M225" s="224"/>
      <c r="N225" s="224"/>
      <c r="O225" s="224"/>
      <c r="P225" s="224"/>
      <c r="Q225" s="224"/>
      <c r="R225" s="224"/>
      <c r="S225" s="224"/>
      <c r="T225" s="224"/>
      <c r="U225" s="224"/>
      <c r="V225" s="226"/>
      <c r="W225" s="227"/>
      <c r="X225" s="223"/>
    </row>
    <row r="226" spans="1:24" x14ac:dyDescent="0.3">
      <c r="A226" s="273"/>
      <c r="B226" s="273"/>
      <c r="C226" s="273"/>
      <c r="D226" s="273"/>
      <c r="E226" s="273"/>
      <c r="F226" s="221"/>
      <c r="G226" s="221"/>
      <c r="H226" s="221"/>
      <c r="I226" s="221"/>
      <c r="J226" s="221"/>
      <c r="K226" s="224"/>
      <c r="L226" s="224"/>
      <c r="M226" s="224"/>
      <c r="N226" s="224"/>
      <c r="O226" s="224"/>
      <c r="P226" s="224"/>
      <c r="Q226" s="224"/>
      <c r="R226" s="224"/>
      <c r="S226" s="224"/>
      <c r="T226" s="224"/>
      <c r="U226" s="224"/>
      <c r="V226" s="226"/>
      <c r="W226" s="227"/>
      <c r="X226" s="223"/>
    </row>
    <row r="227" spans="1:24" x14ac:dyDescent="0.3">
      <c r="A227" s="273"/>
      <c r="B227" s="273"/>
      <c r="C227" s="273"/>
      <c r="D227" s="273"/>
      <c r="E227" s="273"/>
      <c r="F227" s="221"/>
      <c r="G227" s="221"/>
      <c r="H227" s="221"/>
      <c r="I227" s="221"/>
      <c r="J227" s="221"/>
      <c r="K227" s="224"/>
      <c r="L227" s="224"/>
      <c r="M227" s="224"/>
      <c r="N227" s="224"/>
      <c r="O227" s="224"/>
      <c r="P227" s="224"/>
      <c r="Q227" s="224"/>
      <c r="R227" s="224"/>
      <c r="S227" s="224"/>
      <c r="T227" s="224"/>
      <c r="U227" s="224"/>
      <c r="V227" s="226"/>
      <c r="W227" s="227"/>
      <c r="X227" s="223"/>
    </row>
    <row r="228" spans="1:24" x14ac:dyDescent="0.3">
      <c r="A228" s="273"/>
      <c r="B228" s="273"/>
      <c r="C228" s="273"/>
      <c r="D228" s="273"/>
      <c r="E228" s="273"/>
      <c r="F228" s="221"/>
      <c r="G228" s="221"/>
      <c r="H228" s="221"/>
      <c r="I228" s="221"/>
      <c r="J228" s="221"/>
      <c r="K228" s="224"/>
      <c r="L228" s="224"/>
      <c r="M228" s="224"/>
      <c r="N228" s="224"/>
      <c r="O228" s="224"/>
      <c r="P228" s="224"/>
      <c r="Q228" s="224"/>
      <c r="R228" s="224"/>
      <c r="S228" s="224"/>
      <c r="T228" s="224"/>
      <c r="U228" s="224"/>
      <c r="V228" s="226"/>
      <c r="W228" s="227"/>
      <c r="X228" s="223"/>
    </row>
    <row r="229" spans="1:24" x14ac:dyDescent="0.3">
      <c r="A229" s="273"/>
      <c r="B229" s="273"/>
      <c r="C229" s="273"/>
      <c r="D229" s="273"/>
      <c r="E229" s="273"/>
      <c r="F229" s="221"/>
      <c r="G229" s="221"/>
      <c r="H229" s="221"/>
      <c r="I229" s="221"/>
      <c r="J229" s="221"/>
      <c r="K229" s="224"/>
      <c r="L229" s="224"/>
      <c r="M229" s="224"/>
      <c r="N229" s="224"/>
      <c r="O229" s="224"/>
      <c r="P229" s="224"/>
      <c r="Q229" s="224"/>
      <c r="R229" s="224"/>
      <c r="S229" s="224"/>
      <c r="T229" s="224"/>
      <c r="U229" s="224"/>
      <c r="V229" s="226"/>
      <c r="W229" s="227"/>
      <c r="X229" s="223"/>
    </row>
    <row r="230" spans="1:24" x14ac:dyDescent="0.3">
      <c r="A230" s="273"/>
      <c r="B230" s="273"/>
      <c r="C230" s="273"/>
      <c r="D230" s="273"/>
      <c r="E230" s="273"/>
      <c r="F230" s="221"/>
      <c r="G230" s="221"/>
      <c r="H230" s="221"/>
      <c r="I230" s="221"/>
      <c r="J230" s="221"/>
      <c r="K230" s="224"/>
      <c r="L230" s="224"/>
      <c r="M230" s="224"/>
      <c r="N230" s="224"/>
      <c r="O230" s="224"/>
      <c r="P230" s="224"/>
      <c r="Q230" s="224"/>
      <c r="R230" s="224"/>
      <c r="S230" s="224"/>
      <c r="T230" s="224"/>
      <c r="U230" s="224"/>
      <c r="V230" s="226"/>
      <c r="W230" s="227"/>
      <c r="X230" s="223"/>
    </row>
    <row r="231" spans="1:24" x14ac:dyDescent="0.3">
      <c r="A231" s="273"/>
      <c r="B231" s="273"/>
      <c r="C231" s="273"/>
      <c r="D231" s="273"/>
      <c r="E231" s="273"/>
      <c r="F231" s="221"/>
      <c r="G231" s="221"/>
      <c r="H231" s="221"/>
      <c r="I231" s="221"/>
      <c r="J231" s="221"/>
      <c r="K231" s="224"/>
      <c r="L231" s="224"/>
      <c r="M231" s="224"/>
      <c r="N231" s="224"/>
      <c r="O231" s="224"/>
      <c r="P231" s="224"/>
      <c r="Q231" s="224"/>
      <c r="R231" s="224"/>
      <c r="S231" s="224"/>
      <c r="T231" s="224"/>
      <c r="U231" s="224"/>
      <c r="V231" s="226"/>
      <c r="W231" s="227"/>
      <c r="X231" s="223"/>
    </row>
    <row r="232" spans="1:24" x14ac:dyDescent="0.3">
      <c r="A232" s="273"/>
      <c r="B232" s="273"/>
      <c r="C232" s="273"/>
      <c r="D232" s="273"/>
      <c r="E232" s="273"/>
      <c r="F232" s="221"/>
      <c r="G232" s="221"/>
      <c r="H232" s="221"/>
      <c r="I232" s="221"/>
      <c r="J232" s="221"/>
      <c r="K232" s="224"/>
      <c r="L232" s="224"/>
      <c r="M232" s="224"/>
      <c r="N232" s="224"/>
      <c r="O232" s="224"/>
      <c r="P232" s="224"/>
      <c r="Q232" s="224"/>
      <c r="R232" s="224"/>
      <c r="S232" s="224"/>
      <c r="T232" s="224"/>
      <c r="U232" s="224"/>
      <c r="V232" s="226"/>
      <c r="W232" s="227"/>
      <c r="X232" s="223"/>
    </row>
    <row r="233" spans="1:24" x14ac:dyDescent="0.3">
      <c r="A233" s="273"/>
      <c r="B233" s="273"/>
      <c r="C233" s="273"/>
      <c r="D233" s="273"/>
      <c r="E233" s="273"/>
      <c r="F233" s="221"/>
      <c r="G233" s="221"/>
      <c r="H233" s="221"/>
      <c r="I233" s="221"/>
      <c r="J233" s="221"/>
      <c r="K233" s="224"/>
      <c r="L233" s="224"/>
      <c r="M233" s="224"/>
      <c r="N233" s="224"/>
      <c r="O233" s="224"/>
      <c r="P233" s="224"/>
      <c r="Q233" s="224"/>
      <c r="R233" s="224"/>
      <c r="S233" s="224"/>
      <c r="T233" s="224"/>
      <c r="U233" s="224"/>
      <c r="V233" s="226"/>
      <c r="W233" s="227"/>
      <c r="X233" s="223"/>
    </row>
    <row r="234" spans="1:24" x14ac:dyDescent="0.3">
      <c r="A234" s="273"/>
      <c r="B234" s="273"/>
      <c r="C234" s="273"/>
      <c r="D234" s="273"/>
      <c r="E234" s="273"/>
      <c r="F234" s="221"/>
      <c r="G234" s="221"/>
      <c r="H234" s="221"/>
      <c r="I234" s="221"/>
      <c r="J234" s="221"/>
      <c r="K234" s="224"/>
      <c r="L234" s="224"/>
      <c r="M234" s="224"/>
      <c r="N234" s="224"/>
      <c r="O234" s="224"/>
      <c r="P234" s="224"/>
      <c r="Q234" s="224"/>
      <c r="R234" s="224"/>
      <c r="S234" s="224"/>
      <c r="T234" s="224"/>
      <c r="U234" s="224"/>
      <c r="V234" s="226"/>
      <c r="W234" s="227"/>
      <c r="X234" s="223"/>
    </row>
    <row r="235" spans="1:24" x14ac:dyDescent="0.3">
      <c r="A235" s="273"/>
      <c r="B235" s="273"/>
      <c r="C235" s="273"/>
      <c r="D235" s="273"/>
      <c r="E235" s="273"/>
      <c r="F235" s="221"/>
      <c r="G235" s="221"/>
      <c r="H235" s="221"/>
      <c r="I235" s="221"/>
      <c r="J235" s="221"/>
      <c r="K235" s="224"/>
      <c r="L235" s="224"/>
      <c r="M235" s="224"/>
      <c r="N235" s="224"/>
      <c r="O235" s="224"/>
      <c r="P235" s="224"/>
      <c r="Q235" s="224"/>
      <c r="R235" s="224"/>
      <c r="S235" s="224"/>
      <c r="T235" s="224"/>
      <c r="U235" s="224"/>
      <c r="V235" s="226"/>
      <c r="W235" s="227"/>
      <c r="X235" s="223"/>
    </row>
    <row r="236" spans="1:24" x14ac:dyDescent="0.3">
      <c r="A236" s="273"/>
      <c r="B236" s="273"/>
      <c r="C236" s="273"/>
      <c r="D236" s="273"/>
      <c r="E236" s="273"/>
      <c r="F236" s="221"/>
      <c r="G236" s="221"/>
      <c r="H236" s="221"/>
      <c r="I236" s="221"/>
      <c r="J236" s="221"/>
      <c r="K236" s="224"/>
      <c r="L236" s="224"/>
      <c r="M236" s="224"/>
      <c r="N236" s="224"/>
      <c r="O236" s="224"/>
      <c r="P236" s="224"/>
      <c r="Q236" s="224"/>
      <c r="R236" s="224"/>
      <c r="S236" s="224"/>
      <c r="T236" s="224"/>
      <c r="U236" s="224"/>
      <c r="V236" s="226"/>
      <c r="W236" s="227"/>
      <c r="X236" s="223"/>
    </row>
    <row r="237" spans="1:24" x14ac:dyDescent="0.3">
      <c r="A237" s="273"/>
      <c r="B237" s="273"/>
      <c r="C237" s="273"/>
      <c r="D237" s="273"/>
      <c r="E237" s="273"/>
      <c r="F237" s="221"/>
      <c r="G237" s="221"/>
      <c r="H237" s="221"/>
      <c r="I237" s="221"/>
      <c r="J237" s="221"/>
      <c r="K237" s="224"/>
      <c r="L237" s="224"/>
      <c r="M237" s="224"/>
      <c r="N237" s="224"/>
      <c r="O237" s="224"/>
      <c r="P237" s="224"/>
      <c r="Q237" s="224"/>
      <c r="R237" s="224"/>
      <c r="S237" s="224"/>
      <c r="T237" s="224"/>
      <c r="U237" s="224"/>
      <c r="V237" s="226"/>
      <c r="W237" s="227"/>
      <c r="X237" s="223"/>
    </row>
    <row r="238" spans="1:24" x14ac:dyDescent="0.3">
      <c r="A238" s="273"/>
      <c r="B238" s="273"/>
      <c r="C238" s="273"/>
      <c r="D238" s="273"/>
      <c r="E238" s="273"/>
      <c r="F238" s="221"/>
      <c r="G238" s="221"/>
      <c r="H238" s="221"/>
      <c r="I238" s="221"/>
      <c r="J238" s="221"/>
      <c r="K238" s="224"/>
      <c r="L238" s="224"/>
      <c r="M238" s="224"/>
      <c r="N238" s="224"/>
      <c r="O238" s="224"/>
      <c r="P238" s="224"/>
      <c r="Q238" s="224"/>
      <c r="R238" s="224"/>
      <c r="S238" s="224"/>
      <c r="T238" s="224"/>
      <c r="U238" s="224"/>
      <c r="V238" s="226"/>
      <c r="W238" s="227"/>
      <c r="X238" s="223"/>
    </row>
    <row r="239" spans="1:24" x14ac:dyDescent="0.3">
      <c r="A239" s="273"/>
      <c r="B239" s="273"/>
      <c r="C239" s="273"/>
      <c r="D239" s="273"/>
      <c r="E239" s="273"/>
      <c r="F239" s="221"/>
      <c r="G239" s="221"/>
      <c r="H239" s="221"/>
      <c r="I239" s="221"/>
      <c r="J239" s="221"/>
      <c r="K239" s="224"/>
      <c r="L239" s="224"/>
      <c r="M239" s="224"/>
      <c r="N239" s="224"/>
      <c r="O239" s="224"/>
      <c r="P239" s="224"/>
      <c r="Q239" s="224"/>
      <c r="R239" s="224"/>
      <c r="S239" s="224"/>
      <c r="T239" s="224"/>
      <c r="U239" s="224"/>
      <c r="V239" s="226"/>
      <c r="W239" s="227"/>
      <c r="X239" s="223"/>
    </row>
    <row r="240" spans="1:24" x14ac:dyDescent="0.3">
      <c r="A240" s="273"/>
      <c r="B240" s="273"/>
      <c r="C240" s="273"/>
      <c r="D240" s="273"/>
      <c r="E240" s="273"/>
      <c r="F240" s="221"/>
      <c r="G240" s="221"/>
      <c r="H240" s="221"/>
      <c r="I240" s="221"/>
      <c r="J240" s="221"/>
      <c r="K240" s="224"/>
      <c r="L240" s="224"/>
      <c r="M240" s="224"/>
      <c r="N240" s="224"/>
      <c r="O240" s="224"/>
      <c r="P240" s="224"/>
      <c r="Q240" s="224"/>
      <c r="R240" s="224"/>
      <c r="S240" s="224"/>
      <c r="T240" s="224"/>
      <c r="U240" s="224"/>
      <c r="V240" s="226"/>
      <c r="W240" s="227"/>
      <c r="X240" s="223"/>
    </row>
    <row r="241" spans="1:24" x14ac:dyDescent="0.3">
      <c r="A241" s="273"/>
      <c r="B241" s="273"/>
      <c r="C241" s="273"/>
      <c r="D241" s="273"/>
      <c r="E241" s="273"/>
      <c r="F241" s="221"/>
      <c r="G241" s="221"/>
      <c r="H241" s="221"/>
      <c r="I241" s="221"/>
      <c r="J241" s="221"/>
      <c r="K241" s="224"/>
      <c r="L241" s="224"/>
      <c r="M241" s="224"/>
      <c r="N241" s="224"/>
      <c r="O241" s="224"/>
      <c r="P241" s="224"/>
      <c r="Q241" s="224"/>
      <c r="R241" s="224"/>
      <c r="S241" s="224"/>
      <c r="T241" s="224"/>
      <c r="U241" s="224"/>
      <c r="V241" s="226"/>
      <c r="W241" s="227"/>
      <c r="X241" s="223"/>
    </row>
    <row r="242" spans="1:24" x14ac:dyDescent="0.3">
      <c r="A242" s="273"/>
      <c r="B242" s="273"/>
      <c r="C242" s="273"/>
      <c r="D242" s="273"/>
      <c r="E242" s="273"/>
      <c r="F242" s="221"/>
      <c r="G242" s="221"/>
      <c r="H242" s="221"/>
      <c r="I242" s="221"/>
      <c r="J242" s="221"/>
      <c r="K242" s="224"/>
      <c r="L242" s="224"/>
      <c r="M242" s="224"/>
      <c r="N242" s="224"/>
      <c r="O242" s="224"/>
      <c r="P242" s="224"/>
      <c r="Q242" s="224"/>
      <c r="R242" s="224"/>
      <c r="S242" s="224"/>
      <c r="T242" s="224"/>
      <c r="U242" s="224"/>
      <c r="V242" s="226"/>
      <c r="W242" s="227"/>
      <c r="X242" s="223"/>
    </row>
    <row r="243" spans="1:24" x14ac:dyDescent="0.3">
      <c r="A243" s="273"/>
      <c r="B243" s="273"/>
      <c r="C243" s="273"/>
      <c r="D243" s="273"/>
      <c r="E243" s="273"/>
      <c r="F243" s="221"/>
      <c r="G243" s="221"/>
      <c r="H243" s="221"/>
      <c r="I243" s="221"/>
      <c r="J243" s="221"/>
      <c r="K243" s="224"/>
      <c r="L243" s="224"/>
      <c r="M243" s="224"/>
      <c r="N243" s="224"/>
      <c r="O243" s="224"/>
      <c r="P243" s="224"/>
      <c r="Q243" s="224"/>
      <c r="R243" s="224"/>
      <c r="S243" s="224"/>
      <c r="T243" s="224"/>
      <c r="U243" s="224"/>
      <c r="V243" s="226"/>
      <c r="W243" s="227"/>
      <c r="X243" s="223"/>
    </row>
    <row r="244" spans="1:24" x14ac:dyDescent="0.3">
      <c r="A244" s="273"/>
      <c r="B244" s="273"/>
      <c r="C244" s="273"/>
      <c r="D244" s="273"/>
      <c r="E244" s="273"/>
      <c r="F244" s="221"/>
      <c r="G244" s="221"/>
      <c r="H244" s="221"/>
      <c r="I244" s="221"/>
      <c r="J244" s="221"/>
      <c r="K244" s="224"/>
      <c r="L244" s="224"/>
      <c r="M244" s="224"/>
      <c r="N244" s="224"/>
      <c r="O244" s="224"/>
      <c r="P244" s="224"/>
      <c r="Q244" s="224"/>
      <c r="R244" s="224"/>
      <c r="S244" s="224"/>
      <c r="T244" s="224"/>
      <c r="U244" s="224"/>
      <c r="V244" s="226"/>
      <c r="W244" s="227"/>
      <c r="X244" s="223"/>
    </row>
    <row r="245" spans="1:24" x14ac:dyDescent="0.3">
      <c r="A245" s="273"/>
      <c r="B245" s="273"/>
      <c r="C245" s="273"/>
      <c r="D245" s="273"/>
      <c r="E245" s="273"/>
      <c r="F245" s="221"/>
      <c r="G245" s="221"/>
      <c r="H245" s="221"/>
      <c r="I245" s="221"/>
      <c r="J245" s="221"/>
      <c r="K245" s="224"/>
      <c r="L245" s="224"/>
      <c r="M245" s="224"/>
      <c r="N245" s="224"/>
      <c r="O245" s="224"/>
      <c r="P245" s="224"/>
      <c r="Q245" s="224"/>
      <c r="R245" s="224"/>
      <c r="S245" s="224"/>
      <c r="T245" s="224"/>
      <c r="U245" s="224"/>
      <c r="V245" s="226"/>
      <c r="W245" s="227"/>
      <c r="X245" s="223"/>
    </row>
    <row r="246" spans="1:24" x14ac:dyDescent="0.3">
      <c r="A246" s="273"/>
      <c r="B246" s="273"/>
      <c r="C246" s="273"/>
      <c r="D246" s="273"/>
      <c r="E246" s="273"/>
      <c r="F246" s="221"/>
      <c r="G246" s="221"/>
      <c r="H246" s="221"/>
      <c r="I246" s="221"/>
      <c r="J246" s="221"/>
      <c r="K246" s="224"/>
      <c r="L246" s="224"/>
      <c r="M246" s="224"/>
      <c r="N246" s="224"/>
      <c r="O246" s="224"/>
      <c r="P246" s="224"/>
      <c r="Q246" s="224"/>
      <c r="R246" s="224"/>
      <c r="S246" s="224"/>
      <c r="T246" s="224"/>
      <c r="U246" s="224"/>
      <c r="V246" s="226"/>
      <c r="W246" s="227"/>
      <c r="X246" s="223"/>
    </row>
    <row r="247" spans="1:24" x14ac:dyDescent="0.3">
      <c r="A247" s="273"/>
      <c r="B247" s="273"/>
      <c r="C247" s="273"/>
      <c r="D247" s="273"/>
      <c r="E247" s="273"/>
      <c r="F247" s="221"/>
      <c r="G247" s="221"/>
      <c r="H247" s="221"/>
      <c r="I247" s="221"/>
      <c r="J247" s="221"/>
      <c r="K247" s="224"/>
      <c r="L247" s="224"/>
      <c r="M247" s="224"/>
      <c r="N247" s="224"/>
      <c r="O247" s="224"/>
      <c r="P247" s="224"/>
      <c r="Q247" s="224"/>
      <c r="R247" s="224"/>
      <c r="S247" s="224"/>
      <c r="T247" s="224"/>
      <c r="U247" s="224"/>
      <c r="V247" s="226"/>
      <c r="W247" s="227"/>
      <c r="X247" s="223"/>
    </row>
    <row r="248" spans="1:24" x14ac:dyDescent="0.3">
      <c r="A248" s="273"/>
      <c r="B248" s="273"/>
      <c r="C248" s="273"/>
      <c r="D248" s="273"/>
      <c r="E248" s="273"/>
      <c r="F248" s="221"/>
      <c r="G248" s="221"/>
      <c r="H248" s="221"/>
      <c r="I248" s="221"/>
      <c r="J248" s="221"/>
      <c r="K248" s="224"/>
      <c r="L248" s="224"/>
      <c r="M248" s="224"/>
      <c r="N248" s="224"/>
      <c r="O248" s="224"/>
      <c r="P248" s="224"/>
      <c r="Q248" s="224"/>
      <c r="R248" s="224"/>
      <c r="S248" s="224"/>
      <c r="T248" s="224"/>
      <c r="U248" s="224"/>
      <c r="V248" s="226"/>
      <c r="W248" s="227"/>
      <c r="X248" s="223"/>
    </row>
    <row r="249" spans="1:24" x14ac:dyDescent="0.3">
      <c r="A249" s="273"/>
      <c r="B249" s="273"/>
      <c r="C249" s="273"/>
      <c r="D249" s="273"/>
      <c r="E249" s="273"/>
      <c r="F249" s="221"/>
      <c r="G249" s="221"/>
      <c r="H249" s="221"/>
      <c r="I249" s="221"/>
      <c r="J249" s="221"/>
      <c r="K249" s="224"/>
      <c r="L249" s="224"/>
      <c r="M249" s="224"/>
      <c r="N249" s="224"/>
      <c r="O249" s="224"/>
      <c r="P249" s="224"/>
      <c r="Q249" s="224"/>
      <c r="R249" s="224"/>
      <c r="S249" s="224"/>
      <c r="T249" s="224"/>
      <c r="U249" s="224"/>
      <c r="V249" s="226"/>
      <c r="W249" s="227"/>
      <c r="X249" s="223"/>
    </row>
    <row r="250" spans="1:24" x14ac:dyDescent="0.3">
      <c r="A250" s="273"/>
      <c r="B250" s="273"/>
      <c r="C250" s="273"/>
      <c r="D250" s="273"/>
      <c r="E250" s="273"/>
      <c r="F250" s="221"/>
      <c r="G250" s="221"/>
      <c r="H250" s="221"/>
      <c r="I250" s="221"/>
      <c r="J250" s="221"/>
      <c r="K250" s="224"/>
      <c r="L250" s="224"/>
      <c r="M250" s="224"/>
      <c r="N250" s="224"/>
      <c r="O250" s="224"/>
      <c r="P250" s="224"/>
      <c r="Q250" s="224"/>
      <c r="R250" s="224"/>
      <c r="S250" s="224"/>
      <c r="T250" s="224"/>
      <c r="U250" s="224"/>
      <c r="V250" s="226"/>
      <c r="W250" s="227"/>
      <c r="X250" s="223"/>
    </row>
    <row r="251" spans="1:24" x14ac:dyDescent="0.3">
      <c r="A251" s="273"/>
      <c r="B251" s="273"/>
      <c r="C251" s="273"/>
      <c r="D251" s="273"/>
      <c r="E251" s="273"/>
      <c r="F251" s="221"/>
      <c r="G251" s="221"/>
      <c r="H251" s="221"/>
      <c r="I251" s="221"/>
      <c r="J251" s="221"/>
      <c r="K251" s="224"/>
      <c r="L251" s="224"/>
      <c r="M251" s="224"/>
      <c r="N251" s="224"/>
      <c r="O251" s="224"/>
      <c r="P251" s="224"/>
      <c r="Q251" s="224"/>
      <c r="R251" s="224"/>
      <c r="S251" s="224"/>
      <c r="T251" s="224"/>
      <c r="U251" s="224"/>
      <c r="V251" s="226"/>
      <c r="W251" s="227"/>
      <c r="X251" s="223"/>
    </row>
    <row r="252" spans="1:24" x14ac:dyDescent="0.3">
      <c r="A252" s="273"/>
      <c r="B252" s="273"/>
      <c r="C252" s="273"/>
      <c r="D252" s="273"/>
      <c r="E252" s="273"/>
      <c r="F252" s="221"/>
      <c r="G252" s="221"/>
      <c r="H252" s="221"/>
      <c r="I252" s="221"/>
      <c r="J252" s="221"/>
      <c r="K252" s="224"/>
      <c r="L252" s="224"/>
      <c r="M252" s="224"/>
      <c r="N252" s="224"/>
      <c r="O252" s="224"/>
      <c r="P252" s="224"/>
      <c r="Q252" s="224"/>
      <c r="R252" s="224"/>
      <c r="S252" s="224"/>
      <c r="T252" s="224"/>
      <c r="U252" s="224"/>
      <c r="V252" s="224"/>
      <c r="W252" s="220"/>
      <c r="X252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51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52 P18:P252 J18:J252">
    <cfRule type="expression" dxfId="13" priority="7">
      <formula>IF($A18&lt;&gt;"",1,0)</formula>
    </cfRule>
  </conditionalFormatting>
  <conditionalFormatting sqref="A217:X252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51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51 P16:P51 V16:V51">
    <cfRule type="expression" dxfId="8" priority="4">
      <formula>IF($A16&lt;&gt;"",1,0)</formula>
    </cfRule>
  </conditionalFormatting>
  <conditionalFormatting sqref="Y16:Y51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pageSetUpPr fitToPage="1"/>
  </sheetPr>
  <dimension ref="A1:H29"/>
  <sheetViews>
    <sheetView showGridLines="0" zoomScaleNormal="100" workbookViewId="0"/>
  </sheetViews>
  <sheetFormatPr defaultColWidth="9.1796875" defaultRowHeight="15" customHeight="1" x14ac:dyDescent="0.3"/>
  <cols>
    <col min="1" max="1" width="16.7265625" style="6" customWidth="1"/>
    <col min="2" max="2" width="26.1796875" style="6" customWidth="1"/>
    <col min="3" max="3" width="17.453125" style="6" bestFit="1" customWidth="1"/>
    <col min="4" max="4" width="3.54296875" style="6" customWidth="1"/>
    <col min="5" max="5" width="17.453125" style="6" customWidth="1"/>
    <col min="6" max="6" width="10.26953125" style="6" bestFit="1" customWidth="1"/>
    <col min="7" max="7" width="16" style="6" hidden="1" customWidth="1"/>
    <col min="8" max="8" width="14.26953125" style="6" hidden="1" customWidth="1"/>
    <col min="9" max="9" width="14.7265625" style="6" bestFit="1" customWidth="1"/>
    <col min="10" max="10" width="15.1796875" style="6" bestFit="1" customWidth="1"/>
    <col min="11" max="12" width="12.7265625" style="6" bestFit="1" customWidth="1"/>
    <col min="13" max="13" width="9" style="6" bestFit="1" customWidth="1"/>
    <col min="14" max="14" width="12.453125" style="6" bestFit="1" customWidth="1"/>
    <col min="15" max="15" width="12.81640625" style="6" bestFit="1" customWidth="1"/>
    <col min="16" max="16384" width="9.1796875" style="6"/>
  </cols>
  <sheetData>
    <row r="1" spans="1:8" ht="15" customHeight="1" x14ac:dyDescent="0.3">
      <c r="H1" s="23"/>
    </row>
    <row r="2" spans="1:8" ht="15.75" customHeight="1" x14ac:dyDescent="0.3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3">
      <c r="A3" s="293"/>
      <c r="B3" s="293"/>
      <c r="C3" s="293"/>
      <c r="D3" s="13"/>
      <c r="E3" s="13"/>
    </row>
    <row r="5" spans="1:8" ht="13.5" x14ac:dyDescent="0.3">
      <c r="A5" s="8" t="s">
        <v>55</v>
      </c>
      <c r="B5" s="269" t="str">
        <f>INSTNAME</f>
        <v>Anglia Ruskin University Higher Corporation</v>
      </c>
    </row>
    <row r="6" spans="1:8" ht="13.5" x14ac:dyDescent="0.3">
      <c r="A6" s="8" t="s">
        <v>56</v>
      </c>
      <c r="B6" s="180">
        <f>UKPRN</f>
        <v>10000291</v>
      </c>
    </row>
    <row r="8" spans="1:8" ht="18.75" customHeight="1" thickBot="1" x14ac:dyDescent="0.35">
      <c r="A8" s="84" t="s">
        <v>21</v>
      </c>
      <c r="B8" s="84"/>
      <c r="G8" s="63" t="s">
        <v>79</v>
      </c>
    </row>
    <row r="9" spans="1:8" ht="15" customHeight="1" x14ac:dyDescent="0.3">
      <c r="A9" s="261" t="s">
        <v>175</v>
      </c>
      <c r="B9" s="261"/>
      <c r="C9" s="261">
        <v>221000</v>
      </c>
      <c r="E9" s="6" t="s">
        <v>4</v>
      </c>
      <c r="G9" s="62" t="s">
        <v>81</v>
      </c>
    </row>
    <row r="10" spans="1:8" ht="15" customHeight="1" x14ac:dyDescent="0.3">
      <c r="A10" s="259" t="s">
        <v>176</v>
      </c>
      <c r="B10" s="259"/>
      <c r="C10" s="260">
        <v>441000</v>
      </c>
      <c r="E10" s="6" t="s">
        <v>5</v>
      </c>
      <c r="G10" s="62" t="s">
        <v>82</v>
      </c>
    </row>
    <row r="11" spans="1:8" ht="15" customHeight="1" x14ac:dyDescent="0.3">
      <c r="A11" s="262" t="s">
        <v>177</v>
      </c>
      <c r="B11" s="262"/>
      <c r="C11" s="263">
        <v>943000</v>
      </c>
      <c r="D11" s="17"/>
      <c r="E11" s="17" t="s">
        <v>6</v>
      </c>
      <c r="F11" s="53"/>
      <c r="G11" s="62" t="s">
        <v>87</v>
      </c>
    </row>
    <row r="12" spans="1:8" ht="15" customHeight="1" x14ac:dyDescent="0.3">
      <c r="A12" s="262" t="s">
        <v>188</v>
      </c>
      <c r="B12" s="118"/>
      <c r="C12" s="263">
        <v>918000</v>
      </c>
      <c r="D12" s="17"/>
      <c r="E12" s="17" t="s">
        <v>7</v>
      </c>
      <c r="F12" s="53"/>
      <c r="G12" s="62" t="s">
        <v>88</v>
      </c>
    </row>
    <row r="13" spans="1:8" ht="15" customHeight="1" x14ac:dyDescent="0.3">
      <c r="A13" s="262" t="s">
        <v>100</v>
      </c>
      <c r="B13" s="262"/>
      <c r="C13" s="263">
        <v>630750</v>
      </c>
      <c r="D13" s="17"/>
      <c r="E13" s="17" t="s">
        <v>98</v>
      </c>
      <c r="F13" s="53"/>
      <c r="G13" s="62" t="s">
        <v>62</v>
      </c>
    </row>
    <row r="14" spans="1:8" ht="15" customHeight="1" x14ac:dyDescent="0.3">
      <c r="A14" s="262" t="s">
        <v>2</v>
      </c>
      <c r="B14" s="262"/>
      <c r="C14" s="264">
        <v>1</v>
      </c>
      <c r="D14" s="54"/>
      <c r="E14" s="54" t="s">
        <v>9</v>
      </c>
      <c r="F14" s="21"/>
      <c r="G14" s="62" t="s">
        <v>63</v>
      </c>
    </row>
    <row r="15" spans="1:8" ht="15" customHeight="1" x14ac:dyDescent="0.3">
      <c r="A15" s="262" t="s">
        <v>178</v>
      </c>
      <c r="B15" s="262"/>
      <c r="C15" s="263">
        <v>630750</v>
      </c>
      <c r="D15" s="17"/>
      <c r="E15" s="17" t="s">
        <v>85</v>
      </c>
      <c r="G15" s="62" t="s">
        <v>64</v>
      </c>
    </row>
    <row r="16" spans="1:8" ht="15" customHeight="1" x14ac:dyDescent="0.3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35">
      <c r="A17" s="78" t="s">
        <v>101</v>
      </c>
      <c r="B17" s="78"/>
      <c r="C17" s="77">
        <v>114069</v>
      </c>
      <c r="D17" s="73"/>
      <c r="E17" s="17" t="s">
        <v>86</v>
      </c>
      <c r="F17" s="53"/>
      <c r="G17" s="62" t="s">
        <v>66</v>
      </c>
    </row>
    <row r="18" spans="1:7" ht="15" customHeight="1" x14ac:dyDescent="0.3">
      <c r="A18" s="3"/>
      <c r="B18" s="3"/>
      <c r="G18" s="61"/>
    </row>
    <row r="19" spans="1:7" ht="15" customHeight="1" x14ac:dyDescent="0.3">
      <c r="A19" s="3"/>
      <c r="B19" s="3"/>
      <c r="G19" s="61"/>
    </row>
    <row r="20" spans="1:7" ht="18.75" customHeight="1" thickBot="1" x14ac:dyDescent="0.35">
      <c r="A20" s="85" t="s">
        <v>22</v>
      </c>
      <c r="B20" s="85"/>
      <c r="C20" s="27"/>
      <c r="G20" s="61"/>
    </row>
    <row r="21" spans="1:7" ht="15" customHeight="1" x14ac:dyDescent="0.3">
      <c r="A21" s="265" t="s">
        <v>179</v>
      </c>
      <c r="B21" s="265"/>
      <c r="C21" s="261">
        <v>633000</v>
      </c>
      <c r="E21" s="6" t="s">
        <v>4</v>
      </c>
      <c r="G21" s="62" t="s">
        <v>83</v>
      </c>
    </row>
    <row r="22" spans="1:7" ht="15" customHeight="1" x14ac:dyDescent="0.3">
      <c r="A22" s="262" t="s">
        <v>180</v>
      </c>
      <c r="B22" s="262"/>
      <c r="C22" s="266">
        <v>662000</v>
      </c>
      <c r="E22" s="6" t="s">
        <v>5</v>
      </c>
      <c r="G22" s="62" t="s">
        <v>84</v>
      </c>
    </row>
    <row r="23" spans="1:7" ht="15" customHeight="1" x14ac:dyDescent="0.3">
      <c r="A23" s="262" t="s">
        <v>181</v>
      </c>
      <c r="B23" s="262"/>
      <c r="C23" s="263">
        <v>682000</v>
      </c>
      <c r="D23" s="17"/>
      <c r="E23" s="17" t="s">
        <v>6</v>
      </c>
      <c r="G23" s="62" t="s">
        <v>89</v>
      </c>
    </row>
    <row r="24" spans="1:7" ht="15" customHeight="1" x14ac:dyDescent="0.3">
      <c r="A24" s="262" t="s">
        <v>189</v>
      </c>
      <c r="B24" s="118"/>
      <c r="C24" s="263">
        <v>660000</v>
      </c>
      <c r="D24" s="17"/>
      <c r="E24" s="17" t="s">
        <v>7</v>
      </c>
      <c r="G24" s="62" t="s">
        <v>90</v>
      </c>
    </row>
    <row r="25" spans="1:7" ht="15" customHeight="1" x14ac:dyDescent="0.3">
      <c r="A25" s="262" t="s">
        <v>100</v>
      </c>
      <c r="B25" s="262"/>
      <c r="C25" s="263">
        <v>659250</v>
      </c>
      <c r="D25" s="17"/>
      <c r="E25" s="17" t="s">
        <v>98</v>
      </c>
      <c r="G25" s="62" t="s">
        <v>67</v>
      </c>
    </row>
    <row r="26" spans="1:7" ht="15" customHeight="1" x14ac:dyDescent="0.3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35">
      <c r="A27" s="76" t="s">
        <v>102</v>
      </c>
      <c r="B27" s="76"/>
      <c r="C27" s="77">
        <v>83042</v>
      </c>
      <c r="D27" s="73"/>
      <c r="E27" s="17" t="s">
        <v>85</v>
      </c>
      <c r="G27" s="62" t="s">
        <v>69</v>
      </c>
    </row>
    <row r="29" spans="1:7" ht="15" hidden="1" customHeight="1" x14ac:dyDescent="0.3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pageSetUpPr fitToPage="1"/>
  </sheetPr>
  <dimension ref="A1:Q513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796875" defaultRowHeight="13.5" x14ac:dyDescent="0.3"/>
  <cols>
    <col min="1" max="1" width="5.81640625" style="274" customWidth="1"/>
    <col min="2" max="2" width="5" style="275" customWidth="1"/>
    <col min="3" max="3" width="3.7265625" style="275" customWidth="1"/>
    <col min="4" max="4" width="58" style="279" customWidth="1"/>
    <col min="5" max="5" width="13.1796875" style="274" customWidth="1"/>
    <col min="6" max="6" width="37.81640625" style="274" customWidth="1"/>
    <col min="7" max="11" width="8.81640625" style="5" customWidth="1"/>
    <col min="12" max="13" width="11.453125" style="238" customWidth="1"/>
    <col min="14" max="14" width="17.1796875" style="238" customWidth="1"/>
    <col min="15" max="15" width="11.26953125" style="16" bestFit="1" customWidth="1"/>
    <col min="16" max="16" width="9.1796875" style="5"/>
    <col min="17" max="17" width="9.1796875" style="5" customWidth="1"/>
    <col min="18" max="18" width="9.1796875" style="5"/>
    <col min="19" max="19" width="9.1796875" style="5" customWidth="1"/>
    <col min="20" max="16384" width="9.1796875" style="5"/>
  </cols>
  <sheetData>
    <row r="1" spans="1:17" x14ac:dyDescent="0.3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5" x14ac:dyDescent="0.3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3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3">
      <c r="A4" s="295" t="s">
        <v>55</v>
      </c>
      <c r="B4" s="295"/>
      <c r="C4" s="295"/>
      <c r="D4" s="269" t="str">
        <f>INSTNAME</f>
        <v>Anglia Ruskin University Higher Corporation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3">
      <c r="A5" s="295" t="s">
        <v>56</v>
      </c>
      <c r="B5" s="295"/>
      <c r="C5" s="295"/>
      <c r="D5" s="180">
        <f>UKPRN</f>
        <v>10000291</v>
      </c>
      <c r="E5" s="31"/>
      <c r="F5" s="31"/>
      <c r="L5" s="16"/>
      <c r="M5" s="16"/>
      <c r="N5" s="16"/>
      <c r="P5" s="20"/>
    </row>
    <row r="6" spans="1:17" ht="15" customHeight="1" x14ac:dyDescent="0.3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3">
      <c r="A7" s="5"/>
      <c r="B7" s="31" t="s">
        <v>107</v>
      </c>
      <c r="C7" s="31"/>
      <c r="D7" s="5"/>
      <c r="E7" s="82">
        <f>SUM(O11:O214)</f>
        <v>582120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3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3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61" x14ac:dyDescent="0.3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40.5" hidden="1" x14ac:dyDescent="0.3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3">
      <c r="A12" s="270" t="s">
        <v>200</v>
      </c>
      <c r="B12" s="270">
        <v>3</v>
      </c>
      <c r="C12" s="270" t="s">
        <v>201</v>
      </c>
      <c r="D12" s="270" t="s">
        <v>202</v>
      </c>
      <c r="E12" s="270"/>
      <c r="F12" s="270"/>
      <c r="G12" s="227">
        <v>10</v>
      </c>
      <c r="H12" s="227">
        <v>72</v>
      </c>
      <c r="I12" s="227">
        <v>18</v>
      </c>
      <c r="J12" s="227">
        <v>0</v>
      </c>
      <c r="K12" s="227">
        <v>0</v>
      </c>
      <c r="L12" s="239">
        <v>0.82</v>
      </c>
      <c r="M12" s="239">
        <v>27.65</v>
      </c>
      <c r="N12" s="239">
        <v>36.278450783561603</v>
      </c>
      <c r="O12" s="227">
        <v>174479</v>
      </c>
      <c r="P12" s="51"/>
    </row>
    <row r="13" spans="1:17" s="50" customFormat="1" x14ac:dyDescent="0.3">
      <c r="A13" s="270" t="s">
        <v>200</v>
      </c>
      <c r="B13" s="270">
        <v>4</v>
      </c>
      <c r="C13" s="270" t="s">
        <v>201</v>
      </c>
      <c r="D13" s="270" t="s">
        <v>206</v>
      </c>
      <c r="E13" s="270"/>
      <c r="F13" s="270"/>
      <c r="G13" s="227">
        <v>7</v>
      </c>
      <c r="H13" s="227">
        <v>45</v>
      </c>
      <c r="I13" s="227">
        <v>30</v>
      </c>
      <c r="J13" s="227">
        <v>18</v>
      </c>
      <c r="K13" s="227">
        <v>0</v>
      </c>
      <c r="L13" s="239">
        <v>0.63414634146341498</v>
      </c>
      <c r="M13" s="239">
        <v>4.6100000000000003</v>
      </c>
      <c r="N13" s="239">
        <v>4.6761443902439002</v>
      </c>
      <c r="O13" s="227">
        <v>22490</v>
      </c>
      <c r="P13" s="51"/>
    </row>
    <row r="14" spans="1:17" s="50" customFormat="1" x14ac:dyDescent="0.3">
      <c r="A14" s="270" t="s">
        <v>200</v>
      </c>
      <c r="B14" s="270">
        <v>5</v>
      </c>
      <c r="C14" s="270" t="s">
        <v>201</v>
      </c>
      <c r="D14" s="270" t="s">
        <v>207</v>
      </c>
      <c r="E14" s="270"/>
      <c r="F14" s="270"/>
      <c r="G14" s="227">
        <v>0</v>
      </c>
      <c r="H14" s="227">
        <v>25</v>
      </c>
      <c r="I14" s="227">
        <v>39</v>
      </c>
      <c r="J14" s="227">
        <v>20</v>
      </c>
      <c r="K14" s="227">
        <v>16</v>
      </c>
      <c r="L14" s="239">
        <v>0.390625</v>
      </c>
      <c r="M14" s="239">
        <v>5.59</v>
      </c>
      <c r="N14" s="239">
        <v>3.49542465753425</v>
      </c>
      <c r="O14" s="227">
        <v>16811</v>
      </c>
      <c r="P14" s="51"/>
    </row>
    <row r="15" spans="1:17" s="50" customFormat="1" x14ac:dyDescent="0.3">
      <c r="A15" s="270" t="s">
        <v>208</v>
      </c>
      <c r="B15" s="270">
        <v>15</v>
      </c>
      <c r="C15" s="270" t="s">
        <v>201</v>
      </c>
      <c r="D15" s="270" t="s">
        <v>209</v>
      </c>
      <c r="E15" s="270"/>
      <c r="F15" s="270"/>
      <c r="G15" s="227">
        <v>0</v>
      </c>
      <c r="H15" s="227">
        <v>34</v>
      </c>
      <c r="I15" s="227">
        <v>60</v>
      </c>
      <c r="J15" s="227">
        <v>6</v>
      </c>
      <c r="K15" s="227">
        <v>0</v>
      </c>
      <c r="L15" s="239">
        <v>0.36170212765957399</v>
      </c>
      <c r="M15" s="239">
        <v>5.63</v>
      </c>
      <c r="N15" s="239">
        <v>3.2582127659574498</v>
      </c>
      <c r="O15" s="227">
        <v>15670</v>
      </c>
      <c r="P15" s="51"/>
    </row>
    <row r="16" spans="1:17" s="50" customFormat="1" x14ac:dyDescent="0.3">
      <c r="A16" s="270" t="s">
        <v>210</v>
      </c>
      <c r="B16" s="270">
        <v>16</v>
      </c>
      <c r="C16" s="270" t="s">
        <v>201</v>
      </c>
      <c r="D16" s="270" t="s">
        <v>211</v>
      </c>
      <c r="E16" s="270"/>
      <c r="F16" s="270"/>
      <c r="G16" s="227">
        <v>8</v>
      </c>
      <c r="H16" s="227">
        <v>21</v>
      </c>
      <c r="I16" s="227">
        <v>45</v>
      </c>
      <c r="J16" s="227">
        <v>26</v>
      </c>
      <c r="K16" s="227">
        <v>0</v>
      </c>
      <c r="L16" s="239">
        <v>0.391891891891892</v>
      </c>
      <c r="M16" s="239">
        <v>9.24</v>
      </c>
      <c r="N16" s="239">
        <v>4.7076845612735996</v>
      </c>
      <c r="O16" s="227">
        <v>22641</v>
      </c>
      <c r="P16" s="51"/>
    </row>
    <row r="17" spans="1:16" s="50" customFormat="1" x14ac:dyDescent="0.3">
      <c r="A17" s="270" t="s">
        <v>210</v>
      </c>
      <c r="B17" s="270">
        <v>17</v>
      </c>
      <c r="C17" s="270" t="s">
        <v>201</v>
      </c>
      <c r="D17" s="270" t="s">
        <v>212</v>
      </c>
      <c r="E17" s="270"/>
      <c r="F17" s="270"/>
      <c r="G17" s="227">
        <v>13</v>
      </c>
      <c r="H17" s="227">
        <v>41</v>
      </c>
      <c r="I17" s="227">
        <v>43</v>
      </c>
      <c r="J17" s="227">
        <v>3</v>
      </c>
      <c r="K17" s="227">
        <v>0</v>
      </c>
      <c r="L17" s="239">
        <v>0.55670103092783496</v>
      </c>
      <c r="M17" s="239">
        <v>10.26</v>
      </c>
      <c r="N17" s="239">
        <v>7.4274494845360799</v>
      </c>
      <c r="O17" s="227">
        <v>35722</v>
      </c>
      <c r="P17" s="51"/>
    </row>
    <row r="18" spans="1:16" s="50" customFormat="1" x14ac:dyDescent="0.3">
      <c r="A18" s="270" t="s">
        <v>210</v>
      </c>
      <c r="B18" s="270">
        <v>19</v>
      </c>
      <c r="C18" s="270" t="s">
        <v>201</v>
      </c>
      <c r="D18" s="270" t="s">
        <v>213</v>
      </c>
      <c r="E18" s="270"/>
      <c r="F18" s="270"/>
      <c r="G18" s="227">
        <v>6</v>
      </c>
      <c r="H18" s="227">
        <v>45</v>
      </c>
      <c r="I18" s="227">
        <v>37</v>
      </c>
      <c r="J18" s="227">
        <v>9</v>
      </c>
      <c r="K18" s="227">
        <v>3</v>
      </c>
      <c r="L18" s="239">
        <v>0.57954545454545503</v>
      </c>
      <c r="M18" s="239">
        <v>22.6</v>
      </c>
      <c r="N18" s="239">
        <v>13.095933063511801</v>
      </c>
      <c r="O18" s="227">
        <v>62984</v>
      </c>
      <c r="P18" s="51"/>
    </row>
    <row r="19" spans="1:16" s="50" customFormat="1" x14ac:dyDescent="0.3">
      <c r="A19" s="270" t="s">
        <v>210</v>
      </c>
      <c r="B19" s="270">
        <v>20</v>
      </c>
      <c r="C19" s="270" t="s">
        <v>201</v>
      </c>
      <c r="D19" s="270" t="s">
        <v>214</v>
      </c>
      <c r="E19" s="270"/>
      <c r="F19" s="270"/>
      <c r="G19" s="227">
        <v>2</v>
      </c>
      <c r="H19" s="227">
        <v>26</v>
      </c>
      <c r="I19" s="227">
        <v>54</v>
      </c>
      <c r="J19" s="227">
        <v>14</v>
      </c>
      <c r="K19" s="227">
        <v>4</v>
      </c>
      <c r="L19" s="239">
        <v>0.34146341463414598</v>
      </c>
      <c r="M19" s="239">
        <v>6.07</v>
      </c>
      <c r="N19" s="239">
        <v>2.0731459137988599</v>
      </c>
      <c r="O19" s="227">
        <v>9971</v>
      </c>
      <c r="P19" s="51"/>
    </row>
    <row r="20" spans="1:16" s="50" customFormat="1" x14ac:dyDescent="0.3">
      <c r="A20" s="270" t="s">
        <v>210</v>
      </c>
      <c r="B20" s="270">
        <v>22</v>
      </c>
      <c r="C20" s="270" t="s">
        <v>201</v>
      </c>
      <c r="D20" s="270" t="s">
        <v>215</v>
      </c>
      <c r="E20" s="270"/>
      <c r="F20" s="270"/>
      <c r="G20" s="227">
        <v>7</v>
      </c>
      <c r="H20" s="227">
        <v>21</v>
      </c>
      <c r="I20" s="227">
        <v>53</v>
      </c>
      <c r="J20" s="227">
        <v>19</v>
      </c>
      <c r="K20" s="227">
        <v>0</v>
      </c>
      <c r="L20" s="239">
        <v>0.34567901234567899</v>
      </c>
      <c r="M20" s="239">
        <v>11.54</v>
      </c>
      <c r="N20" s="239">
        <v>3.9883260612210401</v>
      </c>
      <c r="O20" s="227">
        <v>19182</v>
      </c>
      <c r="P20" s="51"/>
    </row>
    <row r="21" spans="1:16" s="50" customFormat="1" x14ac:dyDescent="0.3">
      <c r="A21" s="270" t="s">
        <v>210</v>
      </c>
      <c r="B21" s="270">
        <v>25</v>
      </c>
      <c r="C21" s="270" t="s">
        <v>201</v>
      </c>
      <c r="D21" s="270" t="s">
        <v>216</v>
      </c>
      <c r="E21" s="270"/>
      <c r="F21" s="270"/>
      <c r="G21" s="227">
        <v>0</v>
      </c>
      <c r="H21" s="227">
        <v>26</v>
      </c>
      <c r="I21" s="227">
        <v>45</v>
      </c>
      <c r="J21" s="227">
        <v>26</v>
      </c>
      <c r="K21" s="227">
        <v>3</v>
      </c>
      <c r="L21" s="239">
        <v>0.36619718309859201</v>
      </c>
      <c r="M21" s="239">
        <v>31.01</v>
      </c>
      <c r="N21" s="239">
        <v>11.3548807254486</v>
      </c>
      <c r="O21" s="227">
        <v>54611</v>
      </c>
      <c r="P21" s="51"/>
    </row>
    <row r="22" spans="1:16" s="50" customFormat="1" x14ac:dyDescent="0.3">
      <c r="A22" s="270" t="s">
        <v>217</v>
      </c>
      <c r="B22" s="270">
        <v>29</v>
      </c>
      <c r="C22" s="270" t="s">
        <v>201</v>
      </c>
      <c r="D22" s="270" t="s">
        <v>218</v>
      </c>
      <c r="E22" s="270"/>
      <c r="F22" s="270"/>
      <c r="G22" s="227">
        <v>8</v>
      </c>
      <c r="H22" s="227">
        <v>37</v>
      </c>
      <c r="I22" s="227">
        <v>45</v>
      </c>
      <c r="J22" s="227">
        <v>10</v>
      </c>
      <c r="K22" s="227">
        <v>0</v>
      </c>
      <c r="L22" s="239">
        <v>0.5</v>
      </c>
      <c r="M22" s="239">
        <v>19.190000000000001</v>
      </c>
      <c r="N22" s="239">
        <v>9.5939999999999994</v>
      </c>
      <c r="O22" s="227">
        <v>46142</v>
      </c>
      <c r="P22" s="51"/>
    </row>
    <row r="23" spans="1:16" s="50" customFormat="1" x14ac:dyDescent="0.3">
      <c r="A23" s="270" t="s">
        <v>217</v>
      </c>
      <c r="B23" s="270">
        <v>30</v>
      </c>
      <c r="C23" s="270" t="s">
        <v>201</v>
      </c>
      <c r="D23" s="270" t="s">
        <v>219</v>
      </c>
      <c r="E23" s="270"/>
      <c r="F23" s="270"/>
      <c r="G23" s="227">
        <v>8</v>
      </c>
      <c r="H23" s="227">
        <v>26</v>
      </c>
      <c r="I23" s="227">
        <v>44</v>
      </c>
      <c r="J23" s="227">
        <v>14</v>
      </c>
      <c r="K23" s="227">
        <v>8</v>
      </c>
      <c r="L23" s="239">
        <v>0.43589743589743601</v>
      </c>
      <c r="M23" s="239">
        <v>7.72</v>
      </c>
      <c r="N23" s="239">
        <v>3.36360256410256</v>
      </c>
      <c r="O23" s="227">
        <v>16177</v>
      </c>
      <c r="P23" s="51"/>
    </row>
    <row r="24" spans="1:16" s="50" customFormat="1" x14ac:dyDescent="0.3">
      <c r="A24" s="270" t="s">
        <v>217</v>
      </c>
      <c r="B24" s="270">
        <v>34</v>
      </c>
      <c r="C24" s="270" t="s">
        <v>201</v>
      </c>
      <c r="D24" s="270" t="s">
        <v>220</v>
      </c>
      <c r="E24" s="270"/>
      <c r="F24" s="270"/>
      <c r="G24" s="227">
        <v>4</v>
      </c>
      <c r="H24" s="227">
        <v>43</v>
      </c>
      <c r="I24" s="227">
        <v>44</v>
      </c>
      <c r="J24" s="227">
        <v>9</v>
      </c>
      <c r="K24" s="227">
        <v>0</v>
      </c>
      <c r="L24" s="239">
        <v>0.51648351648351698</v>
      </c>
      <c r="M24" s="239">
        <v>9.31</v>
      </c>
      <c r="N24" s="239">
        <v>6.2483142857142902</v>
      </c>
      <c r="O24" s="227">
        <v>30051</v>
      </c>
      <c r="P24" s="51"/>
    </row>
    <row r="25" spans="1:16" s="50" customFormat="1" x14ac:dyDescent="0.3">
      <c r="A25" s="270" t="s">
        <v>217</v>
      </c>
      <c r="B25" s="270">
        <v>35</v>
      </c>
      <c r="C25" s="270" t="s">
        <v>201</v>
      </c>
      <c r="D25" s="270" t="s">
        <v>221</v>
      </c>
      <c r="E25" s="270"/>
      <c r="F25" s="270"/>
      <c r="G25" s="227">
        <v>12</v>
      </c>
      <c r="H25" s="227">
        <v>34</v>
      </c>
      <c r="I25" s="227">
        <v>32</v>
      </c>
      <c r="J25" s="227">
        <v>19</v>
      </c>
      <c r="K25" s="227">
        <v>3</v>
      </c>
      <c r="L25" s="239">
        <v>0.58974358974358998</v>
      </c>
      <c r="M25" s="239">
        <v>10.4</v>
      </c>
      <c r="N25" s="239">
        <v>7.9720911968348203</v>
      </c>
      <c r="O25" s="227">
        <v>38341</v>
      </c>
      <c r="P25" s="51"/>
    </row>
    <row r="26" spans="1:16" s="50" customFormat="1" ht="27" x14ac:dyDescent="0.3">
      <c r="A26" s="270" t="s">
        <v>217</v>
      </c>
      <c r="B26" s="270">
        <v>36</v>
      </c>
      <c r="C26" s="270" t="s">
        <v>201</v>
      </c>
      <c r="D26" s="270" t="s">
        <v>222</v>
      </c>
      <c r="E26" s="270"/>
      <c r="F26" s="270"/>
      <c r="G26" s="227">
        <v>12</v>
      </c>
      <c r="H26" s="227">
        <v>46</v>
      </c>
      <c r="I26" s="227">
        <v>42</v>
      </c>
      <c r="J26" s="227">
        <v>0</v>
      </c>
      <c r="K26" s="227">
        <v>0</v>
      </c>
      <c r="L26" s="239">
        <v>0.57999999999999996</v>
      </c>
      <c r="M26" s="239">
        <v>6.04</v>
      </c>
      <c r="N26" s="239">
        <v>3.5032000000000001</v>
      </c>
      <c r="O26" s="227">
        <v>16848</v>
      </c>
      <c r="P26" s="51"/>
    </row>
    <row r="27" spans="1:16" s="50" customFormat="1" x14ac:dyDescent="0.3">
      <c r="A27" s="270"/>
      <c r="B27" s="270"/>
      <c r="C27" s="270"/>
      <c r="D27" s="270"/>
      <c r="E27" s="270"/>
      <c r="F27" s="270"/>
      <c r="G27" s="227"/>
      <c r="H27" s="227"/>
      <c r="I27" s="227"/>
      <c r="J27" s="227"/>
      <c r="K27" s="227"/>
      <c r="L27" s="239"/>
      <c r="M27" s="239"/>
      <c r="N27" s="239"/>
      <c r="O27" s="227"/>
      <c r="P27" s="51"/>
    </row>
    <row r="28" spans="1:16" s="50" customFormat="1" x14ac:dyDescent="0.3">
      <c r="A28" s="276"/>
      <c r="B28" s="276"/>
      <c r="C28" s="276"/>
      <c r="D28" s="276"/>
      <c r="E28" s="276"/>
      <c r="F28" s="276"/>
      <c r="G28" s="230"/>
      <c r="H28" s="230"/>
      <c r="I28" s="230"/>
      <c r="J28" s="230"/>
      <c r="K28" s="230"/>
      <c r="L28" s="243"/>
      <c r="M28" s="244"/>
      <c r="N28" s="244"/>
      <c r="O28" s="230"/>
      <c r="P28" s="51"/>
    </row>
    <row r="29" spans="1:16" s="50" customFormat="1" x14ac:dyDescent="0.3">
      <c r="A29" s="270"/>
      <c r="B29" s="270"/>
      <c r="C29" s="270"/>
      <c r="D29" s="270"/>
      <c r="E29" s="270"/>
      <c r="F29" s="270"/>
      <c r="G29" s="227"/>
      <c r="H29" s="227"/>
      <c r="I29" s="227"/>
      <c r="J29" s="227"/>
      <c r="K29" s="227"/>
      <c r="L29" s="235"/>
      <c r="M29" s="239"/>
      <c r="N29" s="239"/>
      <c r="O29" s="227"/>
      <c r="P29" s="51"/>
    </row>
    <row r="30" spans="1:16" s="50" customFormat="1" x14ac:dyDescent="0.3">
      <c r="A30" s="270"/>
      <c r="B30" s="270"/>
      <c r="C30" s="270"/>
      <c r="D30" s="270"/>
      <c r="E30" s="270"/>
      <c r="F30" s="270"/>
      <c r="G30" s="227"/>
      <c r="H30" s="227"/>
      <c r="I30" s="227"/>
      <c r="J30" s="227"/>
      <c r="K30" s="227"/>
      <c r="L30" s="235"/>
      <c r="M30" s="239"/>
      <c r="N30" s="239"/>
      <c r="O30" s="227"/>
      <c r="P30" s="51"/>
    </row>
    <row r="31" spans="1:16" s="50" customFormat="1" x14ac:dyDescent="0.3">
      <c r="A31" s="270"/>
      <c r="B31" s="270"/>
      <c r="C31" s="270"/>
      <c r="D31" s="270"/>
      <c r="E31" s="270"/>
      <c r="F31" s="270"/>
      <c r="G31" s="227"/>
      <c r="H31" s="227"/>
      <c r="I31" s="227"/>
      <c r="J31" s="227"/>
      <c r="K31" s="227"/>
      <c r="L31" s="235"/>
      <c r="M31" s="239"/>
      <c r="N31" s="239"/>
      <c r="O31" s="227"/>
      <c r="P31" s="51"/>
    </row>
    <row r="32" spans="1:16" s="50" customFormat="1" x14ac:dyDescent="0.3">
      <c r="A32" s="270"/>
      <c r="B32" s="270"/>
      <c r="C32" s="270"/>
      <c r="D32" s="270"/>
      <c r="E32" s="270"/>
      <c r="F32" s="270"/>
      <c r="G32" s="227"/>
      <c r="H32" s="227"/>
      <c r="I32" s="227"/>
      <c r="J32" s="227"/>
      <c r="K32" s="227"/>
      <c r="L32" s="235"/>
      <c r="M32" s="239"/>
      <c r="N32" s="239"/>
      <c r="O32" s="227"/>
      <c r="P32" s="51"/>
    </row>
    <row r="33" spans="1:16" s="50" customFormat="1" x14ac:dyDescent="0.3">
      <c r="A33" s="270"/>
      <c r="B33" s="270"/>
      <c r="C33" s="270"/>
      <c r="D33" s="270"/>
      <c r="E33" s="270"/>
      <c r="F33" s="270"/>
      <c r="G33" s="227"/>
      <c r="H33" s="227"/>
      <c r="I33" s="227"/>
      <c r="J33" s="227"/>
      <c r="K33" s="227"/>
      <c r="L33" s="235"/>
      <c r="M33" s="239"/>
      <c r="N33" s="239"/>
      <c r="O33" s="227"/>
      <c r="P33" s="51"/>
    </row>
    <row r="34" spans="1:16" s="50" customFormat="1" x14ac:dyDescent="0.3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5"/>
      <c r="M34" s="239"/>
      <c r="N34" s="239"/>
      <c r="O34" s="227"/>
      <c r="P34" s="51"/>
    </row>
    <row r="35" spans="1:16" s="50" customFormat="1" x14ac:dyDescent="0.3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5"/>
      <c r="M35" s="239"/>
      <c r="N35" s="239"/>
      <c r="O35" s="227"/>
      <c r="P35" s="51"/>
    </row>
    <row r="36" spans="1:16" s="50" customFormat="1" x14ac:dyDescent="0.3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3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3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3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3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3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3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3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3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3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3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3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3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3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3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3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3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3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3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3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3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3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3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3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3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3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3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3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3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3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3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3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3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3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3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3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3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3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3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3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3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3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3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3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3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3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50" customFormat="1" x14ac:dyDescent="0.3">
      <c r="A82" s="270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7"/>
      <c r="P82" s="51"/>
    </row>
    <row r="83" spans="1:16" s="50" customFormat="1" x14ac:dyDescent="0.3">
      <c r="A83" s="270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7"/>
      <c r="P83" s="51"/>
    </row>
    <row r="84" spans="1:16" s="50" customFormat="1" x14ac:dyDescent="0.3">
      <c r="A84" s="270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7"/>
      <c r="P84" s="51"/>
    </row>
    <row r="85" spans="1:16" s="50" customFormat="1" x14ac:dyDescent="0.3">
      <c r="A85" s="270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7"/>
      <c r="P85" s="51"/>
    </row>
    <row r="86" spans="1:16" s="50" customFormat="1" x14ac:dyDescent="0.3">
      <c r="A86" s="270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7"/>
      <c r="P86" s="51"/>
    </row>
    <row r="87" spans="1:16" s="50" customFormat="1" x14ac:dyDescent="0.3">
      <c r="A87" s="270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7"/>
      <c r="P87" s="51"/>
    </row>
    <row r="88" spans="1:16" s="50" customFormat="1" x14ac:dyDescent="0.3">
      <c r="A88" s="270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7"/>
      <c r="P88" s="51"/>
    </row>
    <row r="89" spans="1:16" s="50" customFormat="1" x14ac:dyDescent="0.3">
      <c r="A89" s="270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7"/>
      <c r="P89" s="51"/>
    </row>
    <row r="90" spans="1:16" s="50" customFormat="1" x14ac:dyDescent="0.3">
      <c r="A90" s="270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7"/>
      <c r="P90" s="51"/>
    </row>
    <row r="91" spans="1:16" s="50" customFormat="1" x14ac:dyDescent="0.3">
      <c r="A91" s="270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7"/>
      <c r="P91" s="51"/>
    </row>
    <row r="92" spans="1:16" s="50" customFormat="1" x14ac:dyDescent="0.3">
      <c r="A92" s="270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7"/>
      <c r="P92" s="51"/>
    </row>
    <row r="93" spans="1:16" s="50" customFormat="1" x14ac:dyDescent="0.3">
      <c r="A93" s="270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7"/>
      <c r="P93" s="51"/>
    </row>
    <row r="94" spans="1:16" s="50" customFormat="1" x14ac:dyDescent="0.3">
      <c r="A94" s="270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7"/>
      <c r="P94" s="51"/>
    </row>
    <row r="95" spans="1:16" s="50" customFormat="1" x14ac:dyDescent="0.3">
      <c r="A95" s="270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7"/>
      <c r="P95" s="51"/>
    </row>
    <row r="96" spans="1:16" s="22" customFormat="1" x14ac:dyDescent="0.3">
      <c r="A96" s="273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8"/>
    </row>
    <row r="97" spans="1:15" x14ac:dyDescent="0.3">
      <c r="A97" s="273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8"/>
    </row>
    <row r="98" spans="1:15" x14ac:dyDescent="0.3">
      <c r="A98" s="273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8"/>
    </row>
    <row r="99" spans="1:15" x14ac:dyDescent="0.3">
      <c r="A99" s="273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8"/>
    </row>
    <row r="100" spans="1:15" x14ac:dyDescent="0.3">
      <c r="A100" s="273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8"/>
    </row>
    <row r="101" spans="1:15" x14ac:dyDescent="0.3">
      <c r="A101" s="273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8"/>
    </row>
    <row r="102" spans="1:15" x14ac:dyDescent="0.3">
      <c r="A102" s="273"/>
      <c r="B102" s="270"/>
      <c r="C102" s="270"/>
      <c r="D102" s="270"/>
      <c r="E102" s="270"/>
      <c r="F102" s="270"/>
      <c r="G102" s="227"/>
      <c r="H102" s="227"/>
      <c r="I102" s="227"/>
      <c r="J102" s="227"/>
      <c r="K102" s="227"/>
      <c r="L102" s="235"/>
      <c r="M102" s="239"/>
      <c r="N102" s="239"/>
      <c r="O102" s="228"/>
    </row>
    <row r="103" spans="1:15" x14ac:dyDescent="0.3">
      <c r="A103" s="273"/>
      <c r="B103" s="270"/>
      <c r="C103" s="270"/>
      <c r="D103" s="270"/>
      <c r="E103" s="270"/>
      <c r="F103" s="270"/>
      <c r="G103" s="227"/>
      <c r="H103" s="227"/>
      <c r="I103" s="227"/>
      <c r="J103" s="227"/>
      <c r="K103" s="227"/>
      <c r="L103" s="235"/>
      <c r="M103" s="239"/>
      <c r="N103" s="239"/>
      <c r="O103" s="228"/>
    </row>
    <row r="104" spans="1:15" x14ac:dyDescent="0.3">
      <c r="A104" s="273"/>
      <c r="B104" s="270"/>
      <c r="C104" s="270"/>
      <c r="D104" s="270"/>
      <c r="E104" s="270"/>
      <c r="F104" s="270"/>
      <c r="G104" s="227"/>
      <c r="H104" s="227"/>
      <c r="I104" s="227"/>
      <c r="J104" s="227"/>
      <c r="K104" s="227"/>
      <c r="L104" s="235"/>
      <c r="M104" s="239"/>
      <c r="N104" s="239"/>
      <c r="O104" s="228"/>
    </row>
    <row r="105" spans="1:15" x14ac:dyDescent="0.3">
      <c r="A105" s="273"/>
      <c r="B105" s="270"/>
      <c r="C105" s="270"/>
      <c r="D105" s="270"/>
      <c r="E105" s="270"/>
      <c r="F105" s="270"/>
      <c r="G105" s="227"/>
      <c r="H105" s="227"/>
      <c r="I105" s="227"/>
      <c r="J105" s="227"/>
      <c r="K105" s="227"/>
      <c r="L105" s="235"/>
      <c r="M105" s="239"/>
      <c r="N105" s="239"/>
      <c r="O105" s="228"/>
    </row>
    <row r="106" spans="1:15" x14ac:dyDescent="0.3">
      <c r="A106" s="273"/>
      <c r="B106" s="270"/>
      <c r="C106" s="270"/>
      <c r="D106" s="270"/>
      <c r="E106" s="270"/>
      <c r="F106" s="270"/>
      <c r="G106" s="227"/>
      <c r="H106" s="227"/>
      <c r="I106" s="227"/>
      <c r="J106" s="227"/>
      <c r="K106" s="227"/>
      <c r="L106" s="235"/>
      <c r="M106" s="239"/>
      <c r="N106" s="239"/>
      <c r="O106" s="228"/>
    </row>
    <row r="107" spans="1:15" x14ac:dyDescent="0.3">
      <c r="A107" s="273"/>
      <c r="B107" s="270"/>
      <c r="C107" s="270"/>
      <c r="D107" s="270"/>
      <c r="E107" s="270"/>
      <c r="F107" s="270"/>
      <c r="G107" s="227"/>
      <c r="H107" s="227"/>
      <c r="I107" s="227"/>
      <c r="J107" s="227"/>
      <c r="K107" s="227"/>
      <c r="L107" s="235"/>
      <c r="M107" s="239"/>
      <c r="N107" s="239"/>
      <c r="O107" s="228"/>
    </row>
    <row r="108" spans="1:15" x14ac:dyDescent="0.3">
      <c r="A108" s="273"/>
      <c r="B108" s="270"/>
      <c r="C108" s="270"/>
      <c r="D108" s="270"/>
      <c r="E108" s="270"/>
      <c r="F108" s="270"/>
      <c r="G108" s="227"/>
      <c r="H108" s="227"/>
      <c r="I108" s="227"/>
      <c r="J108" s="227"/>
      <c r="K108" s="227"/>
      <c r="L108" s="235"/>
      <c r="M108" s="239"/>
      <c r="N108" s="239"/>
      <c r="O108" s="228"/>
    </row>
    <row r="109" spans="1:15" x14ac:dyDescent="0.3">
      <c r="A109" s="273"/>
      <c r="B109" s="270"/>
      <c r="C109" s="270"/>
      <c r="D109" s="270"/>
      <c r="E109" s="270"/>
      <c r="F109" s="270"/>
      <c r="G109" s="227"/>
      <c r="H109" s="227"/>
      <c r="I109" s="227"/>
      <c r="J109" s="227"/>
      <c r="K109" s="227"/>
      <c r="L109" s="235"/>
      <c r="M109" s="239"/>
      <c r="N109" s="239"/>
      <c r="O109" s="228"/>
    </row>
    <row r="110" spans="1:15" x14ac:dyDescent="0.3">
      <c r="A110" s="273"/>
      <c r="B110" s="270"/>
      <c r="C110" s="270"/>
      <c r="D110" s="270"/>
      <c r="E110" s="270"/>
      <c r="F110" s="270"/>
      <c r="G110" s="227"/>
      <c r="H110" s="227"/>
      <c r="I110" s="227"/>
      <c r="J110" s="227"/>
      <c r="K110" s="227"/>
      <c r="L110" s="235"/>
      <c r="M110" s="239"/>
      <c r="N110" s="239"/>
      <c r="O110" s="228"/>
    </row>
    <row r="111" spans="1:15" x14ac:dyDescent="0.3">
      <c r="A111" s="273"/>
      <c r="B111" s="270"/>
      <c r="C111" s="270"/>
      <c r="D111" s="270"/>
      <c r="E111" s="270"/>
      <c r="F111" s="270"/>
      <c r="G111" s="227"/>
      <c r="H111" s="227"/>
      <c r="I111" s="227"/>
      <c r="J111" s="227"/>
      <c r="K111" s="227"/>
      <c r="L111" s="235"/>
      <c r="M111" s="239"/>
      <c r="N111" s="239"/>
      <c r="O111" s="228"/>
    </row>
    <row r="112" spans="1:15" x14ac:dyDescent="0.3">
      <c r="A112" s="273"/>
      <c r="B112" s="270"/>
      <c r="C112" s="270"/>
      <c r="D112" s="270"/>
      <c r="E112" s="270"/>
      <c r="F112" s="270"/>
      <c r="G112" s="227"/>
      <c r="H112" s="227"/>
      <c r="I112" s="227"/>
      <c r="J112" s="227"/>
      <c r="K112" s="227"/>
      <c r="L112" s="235"/>
      <c r="M112" s="239"/>
      <c r="N112" s="239"/>
      <c r="O112" s="228"/>
    </row>
    <row r="113" spans="1:15" x14ac:dyDescent="0.3">
      <c r="A113" s="273"/>
      <c r="B113" s="270"/>
      <c r="C113" s="270"/>
      <c r="D113" s="270"/>
      <c r="E113" s="270"/>
      <c r="F113" s="270"/>
      <c r="G113" s="227"/>
      <c r="H113" s="227"/>
      <c r="I113" s="227"/>
      <c r="J113" s="227"/>
      <c r="K113" s="227"/>
      <c r="L113" s="235"/>
      <c r="M113" s="239"/>
      <c r="N113" s="239"/>
      <c r="O113" s="228"/>
    </row>
    <row r="114" spans="1:15" x14ac:dyDescent="0.3">
      <c r="A114" s="273"/>
      <c r="B114" s="270"/>
      <c r="C114" s="270"/>
      <c r="D114" s="270"/>
      <c r="E114" s="270"/>
      <c r="F114" s="270"/>
      <c r="G114" s="227"/>
      <c r="H114" s="227"/>
      <c r="I114" s="227"/>
      <c r="J114" s="227"/>
      <c r="K114" s="227"/>
      <c r="L114" s="235"/>
      <c r="M114" s="239"/>
      <c r="N114" s="239"/>
      <c r="O114" s="228"/>
    </row>
    <row r="115" spans="1:15" x14ac:dyDescent="0.3">
      <c r="A115" s="273"/>
      <c r="B115" s="270"/>
      <c r="C115" s="270"/>
      <c r="D115" s="270"/>
      <c r="E115" s="270"/>
      <c r="F115" s="270"/>
      <c r="G115" s="227"/>
      <c r="H115" s="227"/>
      <c r="I115" s="227"/>
      <c r="J115" s="227"/>
      <c r="K115" s="227"/>
      <c r="L115" s="235"/>
      <c r="M115" s="239"/>
      <c r="N115" s="239"/>
      <c r="O115" s="228"/>
    </row>
    <row r="116" spans="1:15" x14ac:dyDescent="0.3">
      <c r="A116" s="273"/>
      <c r="B116" s="273"/>
      <c r="C116" s="273"/>
      <c r="D116" s="270"/>
      <c r="E116" s="273"/>
      <c r="F116" s="273"/>
      <c r="G116" s="228"/>
      <c r="H116" s="228"/>
      <c r="I116" s="228"/>
      <c r="J116" s="228"/>
      <c r="K116" s="228"/>
      <c r="L116" s="236"/>
      <c r="M116" s="240"/>
      <c r="N116" s="240"/>
      <c r="O116" s="228"/>
    </row>
    <row r="117" spans="1:15" x14ac:dyDescent="0.3">
      <c r="A117" s="273"/>
      <c r="B117" s="273"/>
      <c r="C117" s="273"/>
      <c r="D117" s="270"/>
      <c r="E117" s="273"/>
      <c r="F117" s="273"/>
      <c r="G117" s="228"/>
      <c r="H117" s="228"/>
      <c r="I117" s="228"/>
      <c r="J117" s="228"/>
      <c r="K117" s="228"/>
      <c r="L117" s="236"/>
      <c r="M117" s="240"/>
      <c r="N117" s="240"/>
      <c r="O117" s="228"/>
    </row>
    <row r="118" spans="1:15" x14ac:dyDescent="0.3">
      <c r="A118" s="273"/>
      <c r="B118" s="273"/>
      <c r="C118" s="273"/>
      <c r="D118" s="270"/>
      <c r="E118" s="273"/>
      <c r="F118" s="273"/>
      <c r="G118" s="228"/>
      <c r="H118" s="228"/>
      <c r="I118" s="228"/>
      <c r="J118" s="228"/>
      <c r="K118" s="228"/>
      <c r="L118" s="236"/>
      <c r="M118" s="240"/>
      <c r="N118" s="240"/>
      <c r="O118" s="228"/>
    </row>
    <row r="119" spans="1:15" x14ac:dyDescent="0.3">
      <c r="A119" s="273"/>
      <c r="B119" s="273"/>
      <c r="C119" s="273"/>
      <c r="D119" s="270"/>
      <c r="E119" s="273"/>
      <c r="F119" s="273"/>
      <c r="G119" s="228"/>
      <c r="H119" s="228"/>
      <c r="I119" s="228"/>
      <c r="J119" s="228"/>
      <c r="K119" s="228"/>
      <c r="L119" s="236"/>
      <c r="M119" s="240"/>
      <c r="N119" s="240"/>
      <c r="O119" s="228"/>
    </row>
    <row r="120" spans="1:15" x14ac:dyDescent="0.3">
      <c r="A120" s="273"/>
      <c r="B120" s="273"/>
      <c r="C120" s="273"/>
      <c r="D120" s="270"/>
      <c r="E120" s="273"/>
      <c r="F120" s="273"/>
      <c r="G120" s="228"/>
      <c r="H120" s="228"/>
      <c r="I120" s="228"/>
      <c r="J120" s="228"/>
      <c r="K120" s="228"/>
      <c r="L120" s="236"/>
      <c r="M120" s="240"/>
      <c r="N120" s="240"/>
      <c r="O120" s="228"/>
    </row>
    <row r="121" spans="1:15" x14ac:dyDescent="0.3">
      <c r="A121" s="273"/>
      <c r="B121" s="273"/>
      <c r="C121" s="273"/>
      <c r="D121" s="270"/>
      <c r="E121" s="273"/>
      <c r="F121" s="273"/>
      <c r="G121" s="228"/>
      <c r="H121" s="228"/>
      <c r="I121" s="228"/>
      <c r="J121" s="228"/>
      <c r="K121" s="228"/>
      <c r="L121" s="236"/>
      <c r="M121" s="240"/>
      <c r="N121" s="240"/>
      <c r="O121" s="228"/>
    </row>
    <row r="122" spans="1:15" x14ac:dyDescent="0.3">
      <c r="A122" s="273"/>
      <c r="B122" s="273"/>
      <c r="C122" s="273"/>
      <c r="D122" s="270"/>
      <c r="E122" s="273"/>
      <c r="F122" s="273"/>
      <c r="G122" s="228"/>
      <c r="H122" s="228"/>
      <c r="I122" s="228"/>
      <c r="J122" s="228"/>
      <c r="K122" s="228"/>
      <c r="L122" s="236"/>
      <c r="M122" s="240"/>
      <c r="N122" s="240"/>
      <c r="O122" s="228"/>
    </row>
    <row r="123" spans="1:15" x14ac:dyDescent="0.3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7"/>
      <c r="M123" s="241"/>
      <c r="N123" s="241"/>
      <c r="O123" s="228"/>
    </row>
    <row r="124" spans="1:15" x14ac:dyDescent="0.3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7"/>
      <c r="M124" s="241"/>
      <c r="N124" s="241"/>
      <c r="O124" s="228"/>
    </row>
    <row r="125" spans="1:15" x14ac:dyDescent="0.3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7"/>
      <c r="M125" s="241"/>
      <c r="N125" s="241"/>
      <c r="O125" s="228"/>
    </row>
    <row r="126" spans="1:15" x14ac:dyDescent="0.3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7"/>
      <c r="M126" s="241"/>
      <c r="N126" s="241"/>
      <c r="O126" s="228"/>
    </row>
    <row r="127" spans="1:15" x14ac:dyDescent="0.3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7"/>
      <c r="M127" s="241"/>
      <c r="N127" s="241"/>
      <c r="O127" s="228"/>
    </row>
    <row r="128" spans="1:15" x14ac:dyDescent="0.3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7"/>
      <c r="M128" s="241"/>
      <c r="N128" s="241"/>
      <c r="O128" s="228"/>
    </row>
    <row r="129" spans="1:15" x14ac:dyDescent="0.3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7"/>
      <c r="M129" s="241"/>
      <c r="N129" s="241"/>
      <c r="O129" s="228"/>
    </row>
    <row r="130" spans="1:15" x14ac:dyDescent="0.3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3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8"/>
    </row>
    <row r="132" spans="1:15" x14ac:dyDescent="0.3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8"/>
    </row>
    <row r="133" spans="1:15" x14ac:dyDescent="0.3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8"/>
    </row>
    <row r="134" spans="1:15" x14ac:dyDescent="0.3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8"/>
    </row>
    <row r="135" spans="1:15" x14ac:dyDescent="0.3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8"/>
    </row>
    <row r="136" spans="1:15" x14ac:dyDescent="0.3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8"/>
    </row>
    <row r="137" spans="1:15" x14ac:dyDescent="0.3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8"/>
    </row>
    <row r="138" spans="1:15" x14ac:dyDescent="0.3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8"/>
    </row>
    <row r="139" spans="1:15" x14ac:dyDescent="0.3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8"/>
    </row>
    <row r="140" spans="1:15" x14ac:dyDescent="0.3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8"/>
    </row>
    <row r="141" spans="1:15" x14ac:dyDescent="0.3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8"/>
    </row>
    <row r="142" spans="1:15" x14ac:dyDescent="0.3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8"/>
    </row>
    <row r="143" spans="1:15" x14ac:dyDescent="0.3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8"/>
    </row>
    <row r="144" spans="1:15" x14ac:dyDescent="0.3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8"/>
    </row>
    <row r="145" spans="1:15" x14ac:dyDescent="0.3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8"/>
    </row>
    <row r="146" spans="1:15" x14ac:dyDescent="0.3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9"/>
    </row>
    <row r="147" spans="1:15" x14ac:dyDescent="0.3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9"/>
    </row>
    <row r="148" spans="1:15" x14ac:dyDescent="0.3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9"/>
    </row>
    <row r="149" spans="1:15" x14ac:dyDescent="0.3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9"/>
    </row>
    <row r="150" spans="1:15" x14ac:dyDescent="0.3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9"/>
    </row>
    <row r="151" spans="1:15" x14ac:dyDescent="0.3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9"/>
    </row>
    <row r="152" spans="1:15" x14ac:dyDescent="0.3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9"/>
    </row>
    <row r="153" spans="1:15" x14ac:dyDescent="0.3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3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3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3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3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3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3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3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3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3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3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3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3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3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3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3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3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3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3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3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3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3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3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3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3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3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3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3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3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3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3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3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3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3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3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3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3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3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3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3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3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3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3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3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3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3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3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3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3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3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3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3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3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3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3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3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3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3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3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3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3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3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3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3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3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3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3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3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3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3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3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x14ac:dyDescent="0.3">
      <c r="A224" s="273"/>
      <c r="B224" s="273"/>
      <c r="C224" s="273"/>
      <c r="D224" s="270"/>
      <c r="E224" s="273"/>
      <c r="F224" s="273"/>
      <c r="G224" s="228"/>
      <c r="H224" s="228"/>
      <c r="I224" s="228"/>
      <c r="J224" s="228"/>
      <c r="K224" s="228"/>
      <c r="L224" s="237"/>
      <c r="M224" s="241"/>
      <c r="N224" s="241"/>
      <c r="O224" s="229"/>
    </row>
    <row r="225" spans="1:15" x14ac:dyDescent="0.3">
      <c r="A225" s="273"/>
      <c r="B225" s="273"/>
      <c r="C225" s="273"/>
      <c r="D225" s="270"/>
      <c r="E225" s="273"/>
      <c r="F225" s="273"/>
      <c r="G225" s="228"/>
      <c r="H225" s="228"/>
      <c r="I225" s="228"/>
      <c r="J225" s="228"/>
      <c r="K225" s="228"/>
      <c r="L225" s="237"/>
      <c r="M225" s="241"/>
      <c r="N225" s="241"/>
      <c r="O225" s="229"/>
    </row>
    <row r="226" spans="1:15" x14ac:dyDescent="0.3">
      <c r="A226" s="273"/>
      <c r="B226" s="273"/>
      <c r="C226" s="273"/>
      <c r="D226" s="270"/>
      <c r="E226" s="273"/>
      <c r="F226" s="273"/>
      <c r="G226" s="228"/>
      <c r="H226" s="228"/>
      <c r="I226" s="228"/>
      <c r="J226" s="228"/>
      <c r="K226" s="228"/>
      <c r="L226" s="237"/>
      <c r="M226" s="241"/>
      <c r="N226" s="241"/>
      <c r="O226" s="229"/>
    </row>
    <row r="227" spans="1:15" x14ac:dyDescent="0.3">
      <c r="A227" s="273"/>
      <c r="B227" s="273"/>
      <c r="C227" s="273"/>
      <c r="D227" s="270"/>
      <c r="E227" s="273"/>
      <c r="F227" s="273"/>
      <c r="G227" s="228"/>
      <c r="H227" s="228"/>
      <c r="I227" s="228"/>
      <c r="J227" s="228"/>
      <c r="K227" s="228"/>
      <c r="L227" s="237"/>
      <c r="M227" s="241"/>
      <c r="N227" s="241"/>
      <c r="O227" s="229"/>
    </row>
    <row r="228" spans="1:15" x14ac:dyDescent="0.3">
      <c r="A228" s="273"/>
      <c r="B228" s="273"/>
      <c r="C228" s="273"/>
      <c r="D228" s="270"/>
      <c r="E228" s="273"/>
      <c r="F228" s="273"/>
      <c r="G228" s="228"/>
      <c r="H228" s="228"/>
      <c r="I228" s="228"/>
      <c r="J228" s="228"/>
      <c r="K228" s="228"/>
      <c r="L228" s="237"/>
      <c r="M228" s="241"/>
      <c r="N228" s="241"/>
      <c r="O228" s="229"/>
    </row>
    <row r="229" spans="1:15" x14ac:dyDescent="0.3">
      <c r="A229" s="273"/>
      <c r="B229" s="273"/>
      <c r="C229" s="273"/>
      <c r="D229" s="270"/>
      <c r="E229" s="273"/>
      <c r="F229" s="273"/>
      <c r="G229" s="228"/>
      <c r="H229" s="228"/>
      <c r="I229" s="228"/>
      <c r="J229" s="228"/>
      <c r="K229" s="228"/>
      <c r="L229" s="237"/>
      <c r="M229" s="241"/>
      <c r="N229" s="241"/>
      <c r="O229" s="229"/>
    </row>
    <row r="230" spans="1:15" x14ac:dyDescent="0.3">
      <c r="A230" s="273"/>
      <c r="B230" s="273"/>
      <c r="C230" s="273"/>
      <c r="D230" s="270"/>
      <c r="E230" s="273"/>
      <c r="F230" s="273"/>
      <c r="G230" s="228"/>
      <c r="H230" s="228"/>
      <c r="I230" s="228"/>
      <c r="J230" s="228"/>
      <c r="K230" s="228"/>
      <c r="L230" s="237"/>
      <c r="M230" s="241"/>
      <c r="N230" s="241"/>
      <c r="O230" s="229"/>
    </row>
    <row r="231" spans="1:15" x14ac:dyDescent="0.3">
      <c r="A231" s="273"/>
      <c r="B231" s="273"/>
      <c r="C231" s="273"/>
      <c r="D231" s="270"/>
      <c r="E231" s="273"/>
      <c r="F231" s="273"/>
      <c r="G231" s="228"/>
      <c r="H231" s="228"/>
      <c r="I231" s="228"/>
      <c r="J231" s="228"/>
      <c r="K231" s="228"/>
      <c r="L231" s="237"/>
      <c r="M231" s="241"/>
      <c r="N231" s="241"/>
      <c r="O231" s="229"/>
    </row>
    <row r="232" spans="1:15" x14ac:dyDescent="0.3">
      <c r="A232" s="273"/>
      <c r="B232" s="273"/>
      <c r="C232" s="273"/>
      <c r="D232" s="270"/>
      <c r="E232" s="273"/>
      <c r="F232" s="273"/>
      <c r="G232" s="228"/>
      <c r="H232" s="228"/>
      <c r="I232" s="228"/>
      <c r="J232" s="228"/>
      <c r="K232" s="228"/>
      <c r="L232" s="237"/>
      <c r="M232" s="241"/>
      <c r="N232" s="241"/>
      <c r="O232" s="229"/>
    </row>
    <row r="233" spans="1:15" x14ac:dyDescent="0.3">
      <c r="A233" s="273"/>
      <c r="B233" s="273"/>
      <c r="C233" s="273"/>
      <c r="D233" s="270"/>
      <c r="E233" s="273"/>
      <c r="F233" s="273"/>
      <c r="G233" s="228"/>
      <c r="H233" s="228"/>
      <c r="I233" s="228"/>
      <c r="J233" s="228"/>
      <c r="K233" s="228"/>
      <c r="L233" s="237"/>
      <c r="M233" s="241"/>
      <c r="N233" s="241"/>
      <c r="O233" s="229"/>
    </row>
    <row r="234" spans="1:15" x14ac:dyDescent="0.3">
      <c r="A234" s="273"/>
      <c r="B234" s="273"/>
      <c r="C234" s="273"/>
      <c r="D234" s="270"/>
      <c r="E234" s="273"/>
      <c r="F234" s="273"/>
      <c r="G234" s="228"/>
      <c r="H234" s="228"/>
      <c r="I234" s="228"/>
      <c r="J234" s="228"/>
      <c r="K234" s="228"/>
      <c r="L234" s="237"/>
      <c r="M234" s="241"/>
      <c r="N234" s="241"/>
      <c r="O234" s="229"/>
    </row>
    <row r="235" spans="1:15" x14ac:dyDescent="0.3">
      <c r="A235" s="273"/>
      <c r="B235" s="273"/>
      <c r="C235" s="273"/>
      <c r="D235" s="270"/>
      <c r="E235" s="273"/>
      <c r="F235" s="273"/>
      <c r="G235" s="228"/>
      <c r="H235" s="228"/>
      <c r="I235" s="228"/>
      <c r="J235" s="228"/>
      <c r="K235" s="228"/>
      <c r="L235" s="237"/>
      <c r="M235" s="241"/>
      <c r="N235" s="241"/>
      <c r="O235" s="229"/>
    </row>
    <row r="236" spans="1:15" x14ac:dyDescent="0.3">
      <c r="A236" s="273"/>
      <c r="B236" s="273"/>
      <c r="C236" s="273"/>
      <c r="D236" s="270"/>
      <c r="E236" s="273"/>
      <c r="F236" s="273"/>
      <c r="G236" s="228"/>
      <c r="H236" s="228"/>
      <c r="I236" s="228"/>
      <c r="J236" s="228"/>
      <c r="K236" s="228"/>
      <c r="L236" s="237"/>
      <c r="M236" s="241"/>
      <c r="N236" s="241"/>
      <c r="O236" s="229"/>
    </row>
    <row r="237" spans="1:15" x14ac:dyDescent="0.3">
      <c r="A237" s="273"/>
      <c r="B237" s="273"/>
      <c r="C237" s="273"/>
      <c r="D237" s="270"/>
      <c r="E237" s="273"/>
      <c r="F237" s="273"/>
      <c r="G237" s="228"/>
      <c r="H237" s="228"/>
      <c r="I237" s="228"/>
      <c r="J237" s="228"/>
      <c r="K237" s="228"/>
      <c r="L237" s="237"/>
      <c r="M237" s="241"/>
      <c r="N237" s="241"/>
      <c r="O237" s="229"/>
    </row>
    <row r="238" spans="1:15" s="44" customFormat="1" x14ac:dyDescent="0.3">
      <c r="A238" s="277"/>
      <c r="B238" s="277"/>
      <c r="C238" s="277"/>
      <c r="D238" s="277"/>
      <c r="E238" s="277"/>
      <c r="F238" s="277"/>
      <c r="G238" s="245"/>
      <c r="H238" s="245"/>
      <c r="I238" s="245"/>
      <c r="J238" s="245"/>
      <c r="K238" s="245"/>
      <c r="L238" s="246"/>
      <c r="M238" s="246"/>
      <c r="N238" s="246"/>
      <c r="O238" s="245"/>
    </row>
    <row r="239" spans="1:15" x14ac:dyDescent="0.3">
      <c r="A239" s="278"/>
      <c r="B239" s="278"/>
      <c r="C239" s="278"/>
      <c r="D239" s="277"/>
      <c r="E239" s="278"/>
      <c r="F239" s="278"/>
      <c r="G239" s="247"/>
      <c r="H239" s="247"/>
      <c r="I239" s="247"/>
      <c r="J239" s="247"/>
      <c r="K239" s="247"/>
      <c r="L239" s="248"/>
      <c r="M239" s="249"/>
      <c r="N239" s="249"/>
      <c r="O239" s="242"/>
    </row>
    <row r="240" spans="1:15" x14ac:dyDescent="0.3">
      <c r="A240" s="278"/>
      <c r="B240" s="278"/>
      <c r="C240" s="278"/>
      <c r="D240" s="277"/>
      <c r="E240" s="278"/>
      <c r="F240" s="278"/>
      <c r="G240" s="247"/>
      <c r="H240" s="247"/>
      <c r="I240" s="247"/>
      <c r="J240" s="247"/>
      <c r="K240" s="247"/>
      <c r="L240" s="248"/>
      <c r="M240" s="249"/>
      <c r="N240" s="249"/>
      <c r="O240" s="242"/>
    </row>
    <row r="241" spans="1:15" x14ac:dyDescent="0.3">
      <c r="A241" s="278"/>
      <c r="B241" s="278"/>
      <c r="C241" s="278"/>
      <c r="D241" s="277"/>
      <c r="E241" s="278"/>
      <c r="F241" s="278"/>
      <c r="G241" s="247"/>
      <c r="H241" s="247"/>
      <c r="I241" s="247"/>
      <c r="J241" s="247"/>
      <c r="K241" s="247"/>
      <c r="L241" s="248"/>
      <c r="M241" s="249"/>
      <c r="N241" s="249"/>
      <c r="O241" s="242"/>
    </row>
    <row r="242" spans="1:15" x14ac:dyDescent="0.3">
      <c r="A242" s="278"/>
      <c r="B242" s="278"/>
      <c r="C242" s="278"/>
      <c r="D242" s="277"/>
      <c r="E242" s="278"/>
      <c r="F242" s="278"/>
      <c r="G242" s="247"/>
      <c r="H242" s="247"/>
      <c r="I242" s="247"/>
      <c r="J242" s="247"/>
      <c r="K242" s="247"/>
      <c r="L242" s="248"/>
      <c r="M242" s="249"/>
      <c r="N242" s="249"/>
      <c r="O242" s="242"/>
    </row>
    <row r="243" spans="1:15" x14ac:dyDescent="0.3">
      <c r="A243" s="278"/>
      <c r="B243" s="278"/>
      <c r="C243" s="278"/>
      <c r="D243" s="277"/>
      <c r="E243" s="278"/>
      <c r="F243" s="278"/>
      <c r="G243" s="247"/>
      <c r="H243" s="247"/>
      <c r="I243" s="247"/>
      <c r="J243" s="247"/>
      <c r="K243" s="247"/>
      <c r="L243" s="248"/>
      <c r="M243" s="249"/>
      <c r="N243" s="249"/>
      <c r="O243" s="242"/>
    </row>
    <row r="244" spans="1:15" x14ac:dyDescent="0.3">
      <c r="A244" s="278"/>
      <c r="B244" s="278"/>
      <c r="C244" s="278"/>
      <c r="D244" s="277"/>
      <c r="E244" s="278"/>
      <c r="F244" s="278"/>
      <c r="G244" s="247"/>
      <c r="H244" s="247"/>
      <c r="I244" s="247"/>
      <c r="J244" s="247"/>
      <c r="K244" s="247"/>
      <c r="L244" s="248"/>
      <c r="M244" s="249"/>
      <c r="N244" s="249"/>
      <c r="O244" s="242"/>
    </row>
    <row r="245" spans="1:15" x14ac:dyDescent="0.3">
      <c r="A245" s="278"/>
      <c r="B245" s="278"/>
      <c r="C245" s="278"/>
      <c r="D245" s="277"/>
      <c r="E245" s="278"/>
      <c r="F245" s="278"/>
      <c r="G245" s="247"/>
      <c r="H245" s="247"/>
      <c r="I245" s="247"/>
      <c r="J245" s="247"/>
      <c r="K245" s="247"/>
      <c r="L245" s="248"/>
      <c r="M245" s="249"/>
      <c r="N245" s="249"/>
      <c r="O245" s="242"/>
    </row>
    <row r="246" spans="1:15" x14ac:dyDescent="0.3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3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3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3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3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3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3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3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3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3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3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3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3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3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3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3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3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3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3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3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3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3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3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3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3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3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3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3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3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3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3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3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3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3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3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3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3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3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3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3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3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3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3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3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3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3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3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3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3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3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3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3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3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3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3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3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3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3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3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3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3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3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3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3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3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3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3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3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3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3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3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3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3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3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3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3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3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3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3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3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3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3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3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3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3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3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3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3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3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3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3">
      <c r="A336" s="278"/>
      <c r="B336" s="278"/>
      <c r="C336" s="278"/>
      <c r="D336" s="277"/>
      <c r="E336" s="278"/>
      <c r="F336" s="278"/>
      <c r="G336" s="247"/>
      <c r="H336" s="247"/>
      <c r="I336" s="247"/>
      <c r="J336" s="247"/>
      <c r="K336" s="247"/>
      <c r="L336" s="248"/>
      <c r="M336" s="249"/>
      <c r="N336" s="249"/>
      <c r="O336" s="242"/>
    </row>
    <row r="337" spans="1:15" x14ac:dyDescent="0.3">
      <c r="A337" s="278"/>
      <c r="B337" s="278"/>
      <c r="C337" s="278"/>
      <c r="D337" s="277"/>
      <c r="E337" s="278"/>
      <c r="F337" s="278"/>
      <c r="G337" s="247"/>
      <c r="H337" s="247"/>
      <c r="I337" s="247"/>
      <c r="J337" s="247"/>
      <c r="K337" s="247"/>
      <c r="L337" s="248"/>
      <c r="M337" s="249"/>
      <c r="N337" s="249"/>
      <c r="O337" s="242"/>
    </row>
    <row r="338" spans="1:15" x14ac:dyDescent="0.3">
      <c r="A338" s="278"/>
      <c r="B338" s="278"/>
      <c r="C338" s="278"/>
      <c r="D338" s="277"/>
      <c r="E338" s="278"/>
      <c r="F338" s="278"/>
      <c r="G338" s="247"/>
      <c r="H338" s="247"/>
      <c r="I338" s="247"/>
      <c r="J338" s="247"/>
      <c r="K338" s="247"/>
      <c r="L338" s="248"/>
      <c r="M338" s="249"/>
      <c r="N338" s="249"/>
      <c r="O338" s="242"/>
    </row>
    <row r="339" spans="1:15" x14ac:dyDescent="0.3">
      <c r="A339" s="278"/>
      <c r="B339" s="278"/>
      <c r="C339" s="278"/>
      <c r="D339" s="277"/>
      <c r="E339" s="278"/>
      <c r="F339" s="278"/>
      <c r="G339" s="247"/>
      <c r="H339" s="247"/>
      <c r="I339" s="247"/>
      <c r="J339" s="247"/>
      <c r="K339" s="247"/>
      <c r="L339" s="248"/>
      <c r="M339" s="249"/>
      <c r="N339" s="249"/>
      <c r="O339" s="242"/>
    </row>
    <row r="340" spans="1:15" x14ac:dyDescent="0.3">
      <c r="A340" s="278"/>
      <c r="B340" s="278"/>
      <c r="C340" s="278"/>
      <c r="D340" s="277"/>
      <c r="E340" s="278"/>
      <c r="F340" s="278"/>
      <c r="G340" s="247"/>
      <c r="H340" s="247"/>
      <c r="I340" s="247"/>
      <c r="J340" s="247"/>
      <c r="K340" s="247"/>
      <c r="L340" s="248"/>
      <c r="M340" s="249"/>
      <c r="N340" s="249"/>
      <c r="O340" s="242"/>
    </row>
    <row r="341" spans="1:15" x14ac:dyDescent="0.3">
      <c r="A341" s="278"/>
      <c r="B341" s="278"/>
      <c r="C341" s="278"/>
      <c r="D341" s="277"/>
      <c r="E341" s="278"/>
      <c r="F341" s="278"/>
      <c r="G341" s="247"/>
      <c r="H341" s="247"/>
      <c r="I341" s="247"/>
      <c r="J341" s="247"/>
      <c r="K341" s="247"/>
      <c r="L341" s="248"/>
      <c r="M341" s="249"/>
      <c r="N341" s="249"/>
      <c r="O341" s="242"/>
    </row>
    <row r="342" spans="1:15" x14ac:dyDescent="0.3">
      <c r="A342" s="278"/>
      <c r="B342" s="278"/>
      <c r="C342" s="278"/>
      <c r="D342" s="277"/>
      <c r="E342" s="278"/>
      <c r="F342" s="278"/>
      <c r="G342" s="247"/>
      <c r="H342" s="247"/>
      <c r="I342" s="247"/>
      <c r="J342" s="247"/>
      <c r="K342" s="247"/>
      <c r="L342" s="248"/>
      <c r="M342" s="249"/>
      <c r="N342" s="249"/>
      <c r="O342" s="242"/>
    </row>
    <row r="343" spans="1:15" x14ac:dyDescent="0.3">
      <c r="A343" s="278"/>
      <c r="B343" s="278"/>
      <c r="C343" s="278"/>
      <c r="D343" s="277"/>
      <c r="E343" s="278"/>
      <c r="F343" s="278"/>
      <c r="G343" s="247"/>
      <c r="H343" s="247"/>
      <c r="I343" s="247"/>
      <c r="J343" s="247"/>
      <c r="K343" s="247"/>
      <c r="L343" s="248"/>
      <c r="M343" s="249"/>
      <c r="N343" s="249"/>
      <c r="O343" s="242"/>
    </row>
    <row r="344" spans="1:15" x14ac:dyDescent="0.3">
      <c r="A344" s="278"/>
      <c r="B344" s="278"/>
      <c r="C344" s="278"/>
      <c r="D344" s="277"/>
      <c r="E344" s="278"/>
      <c r="F344" s="278"/>
      <c r="G344" s="247"/>
      <c r="H344" s="247"/>
      <c r="I344" s="247"/>
      <c r="J344" s="247"/>
      <c r="K344" s="247"/>
      <c r="L344" s="248"/>
      <c r="M344" s="249"/>
      <c r="N344" s="249"/>
      <c r="O344" s="242"/>
    </row>
    <row r="345" spans="1:15" x14ac:dyDescent="0.3">
      <c r="A345" s="278"/>
      <c r="B345" s="278"/>
      <c r="C345" s="278"/>
      <c r="D345" s="277"/>
      <c r="E345" s="278"/>
      <c r="F345" s="278"/>
      <c r="G345" s="247"/>
      <c r="H345" s="247"/>
      <c r="I345" s="247"/>
      <c r="J345" s="247"/>
      <c r="K345" s="247"/>
      <c r="L345" s="248"/>
      <c r="M345" s="249"/>
      <c r="N345" s="249"/>
      <c r="O345" s="242"/>
    </row>
    <row r="346" spans="1:15" x14ac:dyDescent="0.3">
      <c r="A346" s="278"/>
      <c r="B346" s="278"/>
      <c r="C346" s="278"/>
      <c r="D346" s="277"/>
      <c r="E346" s="278"/>
      <c r="F346" s="278"/>
      <c r="G346" s="247"/>
      <c r="H346" s="247"/>
      <c r="I346" s="247"/>
      <c r="J346" s="247"/>
      <c r="K346" s="247"/>
      <c r="L346" s="248"/>
      <c r="M346" s="249"/>
      <c r="N346" s="249"/>
      <c r="O346" s="242"/>
    </row>
    <row r="347" spans="1:15" x14ac:dyDescent="0.3">
      <c r="A347" s="278"/>
      <c r="B347" s="278"/>
      <c r="C347" s="278"/>
      <c r="D347" s="277"/>
      <c r="E347" s="278"/>
      <c r="F347" s="278"/>
      <c r="G347" s="247"/>
      <c r="H347" s="247"/>
      <c r="I347" s="247"/>
      <c r="J347" s="247"/>
      <c r="K347" s="247"/>
      <c r="L347" s="248"/>
      <c r="M347" s="249"/>
      <c r="N347" s="249"/>
      <c r="O347" s="242"/>
    </row>
    <row r="348" spans="1:15" x14ac:dyDescent="0.3">
      <c r="A348" s="278"/>
      <c r="B348" s="278"/>
      <c r="C348" s="278"/>
      <c r="D348" s="277"/>
      <c r="E348" s="278"/>
      <c r="F348" s="278"/>
      <c r="G348" s="247"/>
      <c r="H348" s="247"/>
      <c r="I348" s="247"/>
      <c r="J348" s="247"/>
      <c r="K348" s="247"/>
      <c r="L348" s="248"/>
      <c r="M348" s="249"/>
      <c r="N348" s="249"/>
      <c r="O348" s="242"/>
    </row>
    <row r="349" spans="1:15" x14ac:dyDescent="0.3">
      <c r="A349" s="278"/>
      <c r="B349" s="278"/>
      <c r="C349" s="278"/>
      <c r="D349" s="277"/>
      <c r="E349" s="278"/>
      <c r="F349" s="278"/>
      <c r="G349" s="247"/>
      <c r="H349" s="247"/>
      <c r="I349" s="247"/>
      <c r="J349" s="247"/>
      <c r="K349" s="247"/>
      <c r="L349" s="248"/>
      <c r="M349" s="249"/>
      <c r="N349" s="249"/>
      <c r="O349" s="242"/>
    </row>
    <row r="350" spans="1:15" x14ac:dyDescent="0.3">
      <c r="A350" s="278"/>
      <c r="B350" s="278"/>
      <c r="C350" s="278"/>
      <c r="D350" s="277"/>
      <c r="E350" s="278"/>
      <c r="F350" s="278"/>
      <c r="G350" s="20"/>
      <c r="H350" s="20"/>
      <c r="I350" s="20"/>
      <c r="J350" s="20"/>
      <c r="K350" s="20"/>
      <c r="L350" s="250"/>
      <c r="M350" s="251"/>
      <c r="N350" s="251"/>
      <c r="O350" s="88"/>
    </row>
    <row r="351" spans="1:15" x14ac:dyDescent="0.3">
      <c r="A351" s="278"/>
      <c r="B351" s="278"/>
      <c r="C351" s="278"/>
      <c r="D351" s="277"/>
      <c r="E351" s="278"/>
      <c r="F351" s="278"/>
      <c r="G351" s="20"/>
      <c r="H351" s="20"/>
      <c r="I351" s="20"/>
      <c r="J351" s="20"/>
      <c r="K351" s="20"/>
      <c r="L351" s="250"/>
      <c r="M351" s="251"/>
      <c r="N351" s="251"/>
      <c r="O351" s="88"/>
    </row>
    <row r="352" spans="1:15" x14ac:dyDescent="0.3">
      <c r="A352" s="278"/>
      <c r="B352" s="278"/>
      <c r="C352" s="278"/>
      <c r="D352" s="277"/>
      <c r="E352" s="278"/>
      <c r="F352" s="278"/>
      <c r="G352" s="20"/>
      <c r="H352" s="20"/>
      <c r="I352" s="20"/>
      <c r="J352" s="20"/>
      <c r="K352" s="20"/>
      <c r="L352" s="250"/>
      <c r="M352" s="251"/>
      <c r="N352" s="251"/>
      <c r="O352" s="88"/>
    </row>
    <row r="353" spans="1:15" x14ac:dyDescent="0.3">
      <c r="A353" s="278"/>
      <c r="B353" s="278"/>
      <c r="C353" s="278"/>
      <c r="D353" s="277"/>
      <c r="E353" s="278"/>
      <c r="F353" s="278"/>
      <c r="G353" s="20"/>
      <c r="H353" s="20"/>
      <c r="I353" s="20"/>
      <c r="J353" s="20"/>
      <c r="K353" s="20"/>
      <c r="L353" s="250"/>
      <c r="M353" s="251"/>
      <c r="N353" s="251"/>
      <c r="O353" s="88"/>
    </row>
    <row r="354" spans="1:15" x14ac:dyDescent="0.3">
      <c r="A354" s="278"/>
      <c r="B354" s="278"/>
      <c r="C354" s="278"/>
      <c r="D354" s="277"/>
      <c r="E354" s="278"/>
      <c r="F354" s="278"/>
      <c r="G354" s="20"/>
      <c r="H354" s="20"/>
      <c r="I354" s="20"/>
      <c r="J354" s="20"/>
      <c r="K354" s="20"/>
      <c r="L354" s="250"/>
      <c r="M354" s="251"/>
      <c r="N354" s="251"/>
      <c r="O354" s="88"/>
    </row>
    <row r="355" spans="1:15" x14ac:dyDescent="0.3">
      <c r="A355" s="278"/>
      <c r="B355" s="278"/>
      <c r="C355" s="278"/>
      <c r="D355" s="277"/>
      <c r="E355" s="278"/>
      <c r="F355" s="278"/>
      <c r="G355" s="20"/>
      <c r="H355" s="20"/>
      <c r="I355" s="20"/>
      <c r="J355" s="20"/>
      <c r="K355" s="20"/>
      <c r="L355" s="250"/>
      <c r="M355" s="251"/>
      <c r="N355" s="251"/>
      <c r="O355" s="88"/>
    </row>
    <row r="356" spans="1:15" x14ac:dyDescent="0.3">
      <c r="A356" s="278"/>
      <c r="B356" s="278"/>
      <c r="C356" s="278"/>
      <c r="D356" s="277"/>
      <c r="E356" s="278"/>
      <c r="F356" s="278"/>
      <c r="G356" s="20"/>
      <c r="H356" s="20"/>
      <c r="I356" s="20"/>
      <c r="J356" s="20"/>
      <c r="K356" s="20"/>
      <c r="L356" s="250"/>
      <c r="M356" s="251"/>
      <c r="N356" s="251"/>
      <c r="O356" s="88"/>
    </row>
    <row r="357" spans="1:15" x14ac:dyDescent="0.3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3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3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3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3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3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3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3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3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3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0"/>
      <c r="M366" s="251"/>
      <c r="N366" s="251"/>
      <c r="O366" s="88"/>
    </row>
    <row r="367" spans="1:15" x14ac:dyDescent="0.3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0"/>
      <c r="M367" s="251"/>
      <c r="N367" s="251"/>
      <c r="O367" s="88"/>
    </row>
    <row r="368" spans="1:15" x14ac:dyDescent="0.3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0"/>
      <c r="M368" s="251"/>
      <c r="N368" s="251"/>
      <c r="O368" s="88"/>
    </row>
    <row r="369" spans="1:15" x14ac:dyDescent="0.3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0"/>
      <c r="M369" s="251"/>
      <c r="N369" s="251"/>
      <c r="O369" s="88"/>
    </row>
    <row r="370" spans="1:15" x14ac:dyDescent="0.3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0"/>
      <c r="M370" s="251"/>
      <c r="N370" s="251"/>
      <c r="O370" s="88"/>
    </row>
    <row r="371" spans="1:15" x14ac:dyDescent="0.3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0"/>
      <c r="M371" s="251"/>
      <c r="N371" s="251"/>
      <c r="O371" s="88"/>
    </row>
    <row r="372" spans="1:15" x14ac:dyDescent="0.3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0"/>
      <c r="M372" s="251"/>
      <c r="N372" s="251"/>
      <c r="O372" s="88"/>
    </row>
    <row r="373" spans="1:15" x14ac:dyDescent="0.3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0"/>
      <c r="M373" s="251"/>
      <c r="N373" s="251"/>
      <c r="O373" s="88"/>
    </row>
    <row r="374" spans="1:15" x14ac:dyDescent="0.3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0"/>
      <c r="M374" s="251"/>
      <c r="N374" s="251"/>
      <c r="O374" s="88"/>
    </row>
    <row r="375" spans="1:15" x14ac:dyDescent="0.3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0"/>
      <c r="M375" s="251"/>
      <c r="N375" s="251"/>
      <c r="O375" s="88"/>
    </row>
    <row r="376" spans="1:15" x14ac:dyDescent="0.3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0"/>
      <c r="M376" s="251"/>
      <c r="N376" s="251"/>
      <c r="O376" s="88"/>
    </row>
    <row r="377" spans="1:15" x14ac:dyDescent="0.3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0"/>
      <c r="M377" s="251"/>
      <c r="N377" s="251"/>
      <c r="O377" s="88"/>
    </row>
    <row r="378" spans="1:15" x14ac:dyDescent="0.3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0"/>
      <c r="M378" s="251"/>
      <c r="N378" s="251"/>
      <c r="O378" s="88"/>
    </row>
    <row r="379" spans="1:15" x14ac:dyDescent="0.3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0"/>
      <c r="M379" s="251"/>
      <c r="N379" s="251"/>
      <c r="O379" s="88"/>
    </row>
    <row r="380" spans="1:15" x14ac:dyDescent="0.3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1"/>
      <c r="M380" s="251"/>
      <c r="N380" s="251"/>
      <c r="O380" s="88"/>
    </row>
    <row r="381" spans="1:15" x14ac:dyDescent="0.3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1"/>
      <c r="M381" s="251"/>
      <c r="N381" s="251"/>
      <c r="O381" s="88"/>
    </row>
    <row r="382" spans="1:15" x14ac:dyDescent="0.3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1"/>
      <c r="M382" s="251"/>
      <c r="N382" s="251"/>
      <c r="O382" s="88"/>
    </row>
    <row r="383" spans="1:15" x14ac:dyDescent="0.3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1"/>
      <c r="M383" s="251"/>
      <c r="N383" s="251"/>
      <c r="O383" s="88"/>
    </row>
    <row r="384" spans="1:15" x14ac:dyDescent="0.3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1"/>
      <c r="M384" s="251"/>
      <c r="N384" s="251"/>
      <c r="O384" s="88"/>
    </row>
    <row r="385" spans="1:15" x14ac:dyDescent="0.3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1"/>
      <c r="M385" s="251"/>
      <c r="N385" s="251"/>
      <c r="O385" s="88"/>
    </row>
    <row r="386" spans="1:15" x14ac:dyDescent="0.3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1"/>
      <c r="M386" s="251"/>
      <c r="N386" s="251"/>
      <c r="O386" s="88"/>
    </row>
    <row r="387" spans="1:15" x14ac:dyDescent="0.3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3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3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3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3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3">
      <c r="A392" s="278"/>
      <c r="B392" s="278"/>
      <c r="C392" s="278"/>
      <c r="D392" s="277"/>
      <c r="E392" s="278"/>
      <c r="F392" s="278"/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3">
      <c r="A393" s="278"/>
      <c r="B393" s="278"/>
      <c r="C393" s="278"/>
      <c r="D393" s="277"/>
      <c r="E393" s="278"/>
      <c r="F393" s="278"/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3">
      <c r="A394" s="278"/>
      <c r="B394" s="278"/>
      <c r="C394" s="278"/>
      <c r="D394" s="277"/>
      <c r="E394" s="278"/>
      <c r="F394" s="278"/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3">
      <c r="A395" s="278"/>
      <c r="B395" s="278"/>
      <c r="C395" s="278"/>
      <c r="D395" s="277"/>
      <c r="E395" s="278"/>
      <c r="F395" s="278"/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3">
      <c r="A396" s="278"/>
      <c r="B396" s="278"/>
      <c r="C396" s="278"/>
      <c r="D396" s="277"/>
      <c r="E396" s="278"/>
      <c r="F396" s="278"/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3">
      <c r="A397" s="278"/>
      <c r="B397" s="278"/>
      <c r="C397" s="278"/>
      <c r="D397" s="277"/>
      <c r="E397" s="278"/>
      <c r="F397" s="278"/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3">
      <c r="A398" s="278"/>
      <c r="B398" s="278"/>
      <c r="C398" s="278"/>
      <c r="D398" s="277"/>
      <c r="E398" s="278"/>
      <c r="F398" s="278"/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3">
      <c r="A399" s="278"/>
      <c r="B399" s="278"/>
      <c r="C399" s="278"/>
      <c r="D399" s="277"/>
      <c r="E399" s="278"/>
      <c r="F399" s="278"/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3">
      <c r="A400" s="278"/>
      <c r="B400" s="278"/>
      <c r="C400" s="278"/>
      <c r="D400" s="277"/>
      <c r="E400" s="278"/>
      <c r="F400" s="278"/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1:15" x14ac:dyDescent="0.3">
      <c r="A401" s="278"/>
      <c r="B401" s="278"/>
      <c r="C401" s="278"/>
      <c r="D401" s="277"/>
      <c r="E401" s="278"/>
      <c r="F401" s="278"/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1:15" x14ac:dyDescent="0.3">
      <c r="A402" s="278"/>
      <c r="B402" s="278"/>
      <c r="C402" s="278"/>
      <c r="D402" s="277"/>
      <c r="E402" s="278"/>
      <c r="F402" s="278"/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1:15" x14ac:dyDescent="0.3">
      <c r="A403" s="278"/>
      <c r="B403" s="278"/>
      <c r="C403" s="278"/>
      <c r="D403" s="277"/>
      <c r="E403" s="278"/>
      <c r="F403" s="278"/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1:15" x14ac:dyDescent="0.3">
      <c r="A404" s="278"/>
      <c r="B404" s="278"/>
      <c r="C404" s="278"/>
      <c r="D404" s="277"/>
      <c r="E404" s="278"/>
      <c r="F404" s="278"/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1:15" x14ac:dyDescent="0.3">
      <c r="A405" s="278"/>
      <c r="B405" s="278"/>
      <c r="C405" s="278"/>
      <c r="D405" s="277"/>
      <c r="E405" s="278"/>
      <c r="F405" s="278"/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1:15" x14ac:dyDescent="0.3"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1:15" x14ac:dyDescent="0.3"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1:15" x14ac:dyDescent="0.3"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1:15" x14ac:dyDescent="0.3"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1:15" x14ac:dyDescent="0.3"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1:15" x14ac:dyDescent="0.3"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1:15" x14ac:dyDescent="0.3"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1:15" x14ac:dyDescent="0.3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1:15" x14ac:dyDescent="0.3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1:15" x14ac:dyDescent="0.3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1:15" x14ac:dyDescent="0.3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3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3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3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3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3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3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3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3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3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3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3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3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3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3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3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3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3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3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3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3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3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3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3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3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3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3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3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3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3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3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3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3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3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3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3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3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3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3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3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3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3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3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3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3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3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3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3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3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3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3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3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3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3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3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3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3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3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3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3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3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3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3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3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3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3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3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3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3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3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3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3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3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3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3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3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3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3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3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3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3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3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3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3">
      <c r="G499" s="20"/>
      <c r="H499" s="20"/>
      <c r="I499" s="20"/>
      <c r="J499" s="20"/>
      <c r="K499" s="20"/>
      <c r="L499" s="251"/>
      <c r="M499" s="251"/>
      <c r="N499" s="251"/>
      <c r="O499" s="88"/>
    </row>
    <row r="500" spans="7:15" x14ac:dyDescent="0.3">
      <c r="G500" s="20"/>
      <c r="H500" s="20"/>
      <c r="I500" s="20"/>
      <c r="J500" s="20"/>
      <c r="K500" s="20"/>
      <c r="L500" s="251"/>
      <c r="M500" s="251"/>
      <c r="N500" s="251"/>
      <c r="O500" s="88"/>
    </row>
    <row r="501" spans="7:15" x14ac:dyDescent="0.3">
      <c r="G501" s="20"/>
      <c r="H501" s="20"/>
      <c r="I501" s="20"/>
      <c r="J501" s="20"/>
      <c r="K501" s="20"/>
      <c r="L501" s="251"/>
      <c r="M501" s="251"/>
      <c r="N501" s="251"/>
      <c r="O501" s="88"/>
    </row>
    <row r="502" spans="7:15" x14ac:dyDescent="0.3">
      <c r="G502" s="20"/>
      <c r="H502" s="20"/>
      <c r="I502" s="20"/>
      <c r="J502" s="20"/>
      <c r="K502" s="20"/>
      <c r="L502" s="251"/>
      <c r="M502" s="251"/>
      <c r="N502" s="251"/>
      <c r="O502" s="88"/>
    </row>
    <row r="503" spans="7:15" x14ac:dyDescent="0.3">
      <c r="G503" s="20"/>
      <c r="H503" s="20"/>
      <c r="I503" s="20"/>
      <c r="J503" s="20"/>
      <c r="K503" s="20"/>
      <c r="L503" s="251"/>
      <c r="M503" s="251"/>
      <c r="N503" s="251"/>
      <c r="O503" s="88"/>
    </row>
    <row r="504" spans="7:15" x14ac:dyDescent="0.3">
      <c r="G504" s="20"/>
      <c r="H504" s="20"/>
      <c r="I504" s="20"/>
      <c r="J504" s="20"/>
      <c r="K504" s="20"/>
      <c r="L504" s="251"/>
      <c r="M504" s="251"/>
      <c r="N504" s="251"/>
      <c r="O504" s="88"/>
    </row>
    <row r="505" spans="7:15" x14ac:dyDescent="0.3">
      <c r="G505" s="20"/>
      <c r="H505" s="20"/>
      <c r="I505" s="20"/>
      <c r="J505" s="20"/>
      <c r="K505" s="20"/>
      <c r="L505" s="251"/>
      <c r="M505" s="251"/>
      <c r="N505" s="251"/>
      <c r="O505" s="88"/>
    </row>
    <row r="506" spans="7:15" x14ac:dyDescent="0.3">
      <c r="G506" s="20"/>
      <c r="H506" s="20"/>
      <c r="I506" s="20"/>
      <c r="J506" s="20"/>
      <c r="K506" s="20"/>
      <c r="L506" s="251"/>
      <c r="M506" s="251"/>
      <c r="N506" s="251"/>
      <c r="O506" s="88"/>
    </row>
    <row r="507" spans="7:15" x14ac:dyDescent="0.3">
      <c r="G507" s="20"/>
      <c r="H507" s="20"/>
      <c r="I507" s="20"/>
      <c r="J507" s="20"/>
      <c r="K507" s="20"/>
      <c r="L507" s="251"/>
      <c r="M507" s="251"/>
      <c r="N507" s="251"/>
      <c r="O507" s="88"/>
    </row>
    <row r="508" spans="7:15" x14ac:dyDescent="0.3">
      <c r="G508" s="20"/>
      <c r="H508" s="20"/>
      <c r="I508" s="20"/>
      <c r="J508" s="20"/>
      <c r="K508" s="20"/>
      <c r="L508" s="251"/>
      <c r="M508" s="251"/>
      <c r="N508" s="251"/>
      <c r="O508" s="88"/>
    </row>
    <row r="509" spans="7:15" x14ac:dyDescent="0.3">
      <c r="G509" s="20"/>
      <c r="H509" s="20"/>
      <c r="I509" s="20"/>
      <c r="J509" s="20"/>
      <c r="K509" s="20"/>
      <c r="L509" s="251"/>
      <c r="M509" s="251"/>
      <c r="N509" s="251"/>
      <c r="O509" s="88"/>
    </row>
    <row r="510" spans="7:15" x14ac:dyDescent="0.3">
      <c r="G510" s="20"/>
      <c r="H510" s="20"/>
      <c r="I510" s="20"/>
      <c r="J510" s="20"/>
      <c r="K510" s="20"/>
      <c r="L510" s="251"/>
      <c r="M510" s="251"/>
      <c r="N510" s="251"/>
      <c r="O510" s="88"/>
    </row>
    <row r="511" spans="7:15" x14ac:dyDescent="0.3">
      <c r="G511" s="20"/>
      <c r="H511" s="20"/>
      <c r="I511" s="20"/>
      <c r="J511" s="20"/>
      <c r="K511" s="20"/>
      <c r="L511" s="251"/>
      <c r="M511" s="251"/>
      <c r="N511" s="251"/>
      <c r="O511" s="88"/>
    </row>
    <row r="512" spans="7:15" x14ac:dyDescent="0.3">
      <c r="G512" s="20"/>
      <c r="H512" s="20"/>
      <c r="I512" s="20"/>
      <c r="J512" s="20"/>
      <c r="K512" s="20"/>
      <c r="L512" s="251"/>
      <c r="M512" s="251"/>
      <c r="N512" s="251"/>
      <c r="O512" s="88"/>
    </row>
    <row r="513" spans="7:15" x14ac:dyDescent="0.3">
      <c r="G513" s="20"/>
      <c r="H513" s="20"/>
      <c r="I513" s="20"/>
      <c r="J513" s="20"/>
      <c r="K513" s="20"/>
      <c r="L513" s="251"/>
      <c r="M513" s="251"/>
      <c r="N513" s="251"/>
      <c r="O513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37 K12:K137">
    <cfRule type="expression" dxfId="5" priority="2">
      <formula>IF($A12&lt;&gt;"",1,0)</formula>
    </cfRule>
  </conditionalFormatting>
  <conditionalFormatting sqref="E12:F137">
    <cfRule type="expression" dxfId="4" priority="1">
      <formula>IF(AND($A12&lt;&gt;"",$E12=""),1,0)</formula>
    </cfRule>
  </conditionalFormatting>
  <conditionalFormatting sqref="A222:O237">
    <cfRule type="expression" dxfId="3" priority="12">
      <formula>IF($A222&lt;&gt;"",1,0)</formula>
    </cfRule>
  </conditionalFormatting>
  <conditionalFormatting sqref="A12:O137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37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5"/>
  <sheetViews>
    <sheetView showGridLines="0" zoomScaleNormal="100" workbookViewId="0"/>
  </sheetViews>
  <sheetFormatPr defaultColWidth="9.1796875" defaultRowHeight="15" customHeight="1" x14ac:dyDescent="0.3"/>
  <cols>
    <col min="1" max="1" width="1.54296875" style="6" customWidth="1"/>
    <col min="2" max="2" width="21.26953125" style="6" customWidth="1"/>
    <col min="3" max="3" width="40" style="124" customWidth="1"/>
    <col min="4" max="4" width="19.81640625" style="6" customWidth="1"/>
    <col min="5" max="5" width="19.453125" style="6" customWidth="1"/>
    <col min="6" max="6" width="19.81640625" style="6" bestFit="1" customWidth="1"/>
    <col min="7" max="7" width="23" style="6" bestFit="1" customWidth="1"/>
    <col min="8" max="8" width="23" style="6" customWidth="1"/>
    <col min="9" max="9" width="10.26953125" style="6" customWidth="1"/>
    <col min="10" max="10" width="20" style="60" hidden="1" customWidth="1"/>
    <col min="11" max="11" width="13.453125" style="60" hidden="1" customWidth="1"/>
    <col min="12" max="12" width="17.453125" style="60" hidden="1" customWidth="1"/>
    <col min="13" max="13" width="6.26953125" style="6" hidden="1" customWidth="1"/>
    <col min="14" max="14" width="97.26953125" style="6" hidden="1" customWidth="1"/>
    <col min="15" max="16384" width="9.1796875" style="6"/>
  </cols>
  <sheetData>
    <row r="1" spans="1:15" ht="15" customHeight="1" x14ac:dyDescent="0.3">
      <c r="E1" s="106"/>
      <c r="K1" s="61"/>
    </row>
    <row r="2" spans="1:15" ht="15.75" customHeight="1" x14ac:dyDescent="0.3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35">
      <c r="A3" s="281"/>
      <c r="B3" s="281"/>
      <c r="C3" s="281"/>
      <c r="D3" s="281"/>
      <c r="E3" s="281"/>
      <c r="F3" s="13"/>
      <c r="G3" s="13"/>
      <c r="H3" s="13"/>
    </row>
    <row r="5" spans="1:15" ht="13.5" x14ac:dyDescent="0.3">
      <c r="B5" s="142" t="s">
        <v>55</v>
      </c>
      <c r="C5" s="269" t="str">
        <f>INSTNAME</f>
        <v>Anglia Ruskin University Higher Corporation</v>
      </c>
      <c r="D5" s="96"/>
    </row>
    <row r="6" spans="1:15" ht="13.5" x14ac:dyDescent="0.3">
      <c r="B6" s="142" t="s">
        <v>56</v>
      </c>
      <c r="C6" s="180">
        <f>UKPRN</f>
        <v>10000291</v>
      </c>
      <c r="D6" s="32"/>
      <c r="G6" s="106"/>
      <c r="H6" s="106"/>
    </row>
    <row r="8" spans="1:15" ht="18.75" customHeight="1" thickBot="1" x14ac:dyDescent="0.3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3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3">
      <c r="B10" s="127" t="s">
        <v>122</v>
      </c>
      <c r="C10" s="128" t="s">
        <v>123</v>
      </c>
      <c r="D10" s="213">
        <v>993000</v>
      </c>
      <c r="E10" s="213">
        <v>805000</v>
      </c>
      <c r="F10" s="213">
        <v>1171000</v>
      </c>
      <c r="J10" s="165" t="s">
        <v>145</v>
      </c>
      <c r="K10" s="162"/>
      <c r="L10" s="162"/>
      <c r="M10" s="120"/>
    </row>
    <row r="11" spans="1:15" ht="13.5" customHeight="1" x14ac:dyDescent="0.3">
      <c r="B11" s="122"/>
      <c r="C11" s="129" t="s">
        <v>124</v>
      </c>
      <c r="D11" s="214">
        <v>18393000</v>
      </c>
      <c r="E11" s="214">
        <v>15736000</v>
      </c>
      <c r="F11" s="214">
        <v>1459000</v>
      </c>
      <c r="J11" s="165" t="s">
        <v>146</v>
      </c>
      <c r="K11" s="162"/>
      <c r="L11" s="162"/>
      <c r="M11" s="120"/>
    </row>
    <row r="12" spans="1:15" ht="13.5" customHeight="1" x14ac:dyDescent="0.3">
      <c r="B12" s="122"/>
      <c r="C12" s="129" t="s">
        <v>159</v>
      </c>
      <c r="D12" s="214">
        <v>296000</v>
      </c>
      <c r="E12" s="214">
        <v>328000</v>
      </c>
      <c r="F12" s="214">
        <v>395000</v>
      </c>
      <c r="J12" s="165" t="s">
        <v>147</v>
      </c>
      <c r="K12" s="162"/>
      <c r="L12" s="162"/>
      <c r="M12" s="120"/>
    </row>
    <row r="13" spans="1:15" ht="13.5" x14ac:dyDescent="0.3">
      <c r="B13" s="122"/>
      <c r="C13" s="129" t="s">
        <v>126</v>
      </c>
      <c r="D13" s="214">
        <v>2655000</v>
      </c>
      <c r="E13" s="214">
        <v>2396000</v>
      </c>
      <c r="F13" s="214">
        <v>1944000</v>
      </c>
      <c r="J13" s="165" t="s">
        <v>148</v>
      </c>
      <c r="L13" s="102"/>
      <c r="M13" s="120"/>
    </row>
    <row r="14" spans="1:15" ht="15" customHeight="1" x14ac:dyDescent="0.3">
      <c r="B14" s="106"/>
      <c r="C14" s="129" t="s">
        <v>125</v>
      </c>
      <c r="D14" s="214">
        <v>0</v>
      </c>
      <c r="E14" s="214">
        <v>0</v>
      </c>
      <c r="F14" s="214">
        <v>0</v>
      </c>
      <c r="J14" s="168" t="s">
        <v>149</v>
      </c>
      <c r="K14" s="162"/>
      <c r="L14" s="162"/>
      <c r="M14" s="120"/>
    </row>
    <row r="15" spans="1:15" ht="15.75" customHeight="1" x14ac:dyDescent="0.3">
      <c r="B15" s="59"/>
      <c r="C15" s="130" t="s">
        <v>127</v>
      </c>
      <c r="D15" s="215">
        <v>8676000</v>
      </c>
      <c r="E15" s="215">
        <v>7400000</v>
      </c>
      <c r="F15" s="215">
        <v>433000</v>
      </c>
      <c r="J15" s="166" t="s">
        <v>142</v>
      </c>
      <c r="K15" s="163"/>
      <c r="L15" s="163"/>
      <c r="M15" s="120"/>
    </row>
    <row r="16" spans="1:15" ht="15" customHeight="1" x14ac:dyDescent="0.3">
      <c r="A16" s="158"/>
      <c r="B16" s="123" t="s">
        <v>114</v>
      </c>
      <c r="C16" s="145" t="s">
        <v>169</v>
      </c>
      <c r="D16" s="181">
        <v>18000</v>
      </c>
      <c r="E16" s="212">
        <v>77000</v>
      </c>
      <c r="F16" s="212">
        <v>68000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3">
      <c r="B17" s="210" t="s">
        <v>128</v>
      </c>
      <c r="C17" s="146" t="s">
        <v>129</v>
      </c>
      <c r="D17" s="212">
        <v>5058000</v>
      </c>
      <c r="E17" s="212">
        <v>6512000</v>
      </c>
      <c r="F17" s="212">
        <v>5603000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3">
      <c r="A18" s="158"/>
      <c r="B18" s="158"/>
      <c r="C18" s="185" t="s">
        <v>162</v>
      </c>
      <c r="D18" s="211">
        <v>36089000</v>
      </c>
      <c r="E18" s="211">
        <v>33254000</v>
      </c>
      <c r="F18" s="211">
        <v>11073000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3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35">
      <c r="A20" s="296" t="s">
        <v>174</v>
      </c>
      <c r="B20" s="296"/>
      <c r="C20" s="296"/>
      <c r="D20" s="159"/>
      <c r="E20" s="160"/>
      <c r="F20" s="182">
        <f>Fund_Income</f>
        <v>227305000</v>
      </c>
      <c r="G20" s="4" t="s">
        <v>113</v>
      </c>
      <c r="H20" s="4"/>
      <c r="I20" s="100"/>
      <c r="K20" s="179" t="s">
        <v>144</v>
      </c>
      <c r="L20" s="183">
        <v>227305000</v>
      </c>
      <c r="N20" s="106"/>
      <c r="O20" s="106"/>
    </row>
    <row r="21" spans="1:15" ht="18.75" customHeight="1" x14ac:dyDescent="0.3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" thickBot="1" x14ac:dyDescent="0.3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3">
      <c r="A23" s="116" t="s">
        <v>119</v>
      </c>
      <c r="B23" s="116"/>
      <c r="C23" s="139"/>
      <c r="D23" s="140"/>
      <c r="E23" s="216"/>
      <c r="F23" s="20">
        <f>HEIF_MAIN</f>
        <v>3505500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3">
      <c r="C24" s="131" t="s">
        <v>166</v>
      </c>
      <c r="D24" s="132"/>
      <c r="E24" s="217">
        <f>HEIF_IND</f>
        <v>863423.6453201971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3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35">
      <c r="A26" s="78" t="s">
        <v>131</v>
      </c>
      <c r="B26" s="78"/>
      <c r="C26" s="125"/>
      <c r="D26" s="78"/>
      <c r="E26" s="182"/>
      <c r="F26" s="77">
        <f>HEIF_TOT</f>
        <v>3505500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3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3">
      <c r="B28" s="133" t="s">
        <v>132</v>
      </c>
    </row>
    <row r="29" spans="1:15" ht="30" customHeight="1" x14ac:dyDescent="0.3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3">
      <c r="B30" s="6" t="s">
        <v>171</v>
      </c>
    </row>
    <row r="31" spans="1:15" ht="27" customHeight="1" x14ac:dyDescent="0.3">
      <c r="B31" s="297" t="s">
        <v>197</v>
      </c>
      <c r="C31" s="297"/>
      <c r="D31" s="297"/>
      <c r="E31" s="297"/>
      <c r="F31" s="297"/>
    </row>
    <row r="32" spans="1:15" ht="15" customHeight="1" x14ac:dyDescent="0.3">
      <c r="B32" s="7" t="str">
        <f>IF((AND(($D$18&gt;0),(SUM($D$10:$D$17)=0))),$N$24," ")</f>
        <v xml:space="preserve"> </v>
      </c>
    </row>
    <row r="33" spans="2:8" ht="15" customHeight="1" x14ac:dyDescent="0.3">
      <c r="B33" s="7" t="str">
        <f>IF( (AND(($E$18&gt;0),(SUM($E$10:$E$17)=0))),$N$25,"")</f>
        <v/>
      </c>
    </row>
    <row r="34" spans="2:8" ht="15" customHeight="1" x14ac:dyDescent="0.3">
      <c r="B34" s="7" t="str">
        <f>IF( (AND(($F$18&gt;0),(SUM($F$10:$F$17)=0))),$N$26,"")</f>
        <v/>
      </c>
      <c r="G34" s="106"/>
      <c r="H34" s="106"/>
    </row>
    <row r="35" spans="2:8" ht="15" hidden="1" customHeight="1" x14ac:dyDescent="0.3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3"/>
  <sheetViews>
    <sheetView showGridLines="0" zoomScaleNormal="100" workbookViewId="0"/>
  </sheetViews>
  <sheetFormatPr defaultColWidth="9.1796875" defaultRowHeight="15" customHeight="1" x14ac:dyDescent="0.3"/>
  <cols>
    <col min="1" max="1" width="12.26953125" style="6" bestFit="1" customWidth="1"/>
    <col min="2" max="2" width="37.453125" style="6" customWidth="1"/>
    <col min="3" max="3" width="21.81640625" style="6" customWidth="1"/>
    <col min="4" max="4" width="14.1796875" style="4" customWidth="1"/>
    <col min="5" max="5" width="13.26953125" style="6" customWidth="1"/>
    <col min="6" max="6" width="3.54296875" style="6" customWidth="1"/>
    <col min="7" max="7" width="17.453125" style="6" customWidth="1"/>
    <col min="8" max="8" width="10.26953125" style="6" customWidth="1"/>
    <col min="9" max="9" width="72" style="6" customWidth="1"/>
    <col min="10" max="10" width="14.26953125" style="6" customWidth="1"/>
    <col min="11" max="11" width="33.54296875" style="6" bestFit="1" customWidth="1"/>
    <col min="12" max="12" width="15.1796875" style="6" bestFit="1" customWidth="1"/>
    <col min="13" max="13" width="13.7265625" style="6" bestFit="1" customWidth="1"/>
    <col min="14" max="14" width="12.7265625" style="6" bestFit="1" customWidth="1"/>
    <col min="15" max="15" width="9" style="6" bestFit="1" customWidth="1"/>
    <col min="16" max="16" width="12.453125" style="6" bestFit="1" customWidth="1"/>
    <col min="17" max="17" width="12.81640625" style="6" bestFit="1" customWidth="1"/>
    <col min="18" max="16384" width="9.1796875" style="6"/>
  </cols>
  <sheetData>
    <row r="1" spans="1:14" ht="15" customHeight="1" x14ac:dyDescent="0.3">
      <c r="E1" s="106"/>
      <c r="J1" s="3"/>
    </row>
    <row r="2" spans="1:14" ht="15.75" customHeight="1" x14ac:dyDescent="0.3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35">
      <c r="B3" s="147"/>
      <c r="C3" s="147"/>
      <c r="D3" s="148"/>
      <c r="E3" s="147"/>
      <c r="F3" s="13"/>
      <c r="G3" s="13"/>
    </row>
    <row r="5" spans="1:14" ht="18.75" customHeight="1" thickBot="1" x14ac:dyDescent="0.3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3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3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3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3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3">
      <c r="E10" s="17"/>
      <c r="F10" s="17"/>
      <c r="G10" s="17"/>
      <c r="H10" s="100"/>
      <c r="I10" s="105"/>
      <c r="J10" s="3"/>
      <c r="K10" s="3"/>
    </row>
    <row r="11" spans="1:14" ht="15" customHeight="1" x14ac:dyDescent="0.3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3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3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3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3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3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3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3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3">
      <c r="E19" s="17"/>
      <c r="F19" s="17"/>
      <c r="G19" s="17"/>
      <c r="H19" s="100"/>
      <c r="I19" s="3"/>
      <c r="J19" s="3"/>
      <c r="K19" s="3"/>
    </row>
    <row r="20" spans="1:11" ht="15" customHeight="1" x14ac:dyDescent="0.3">
      <c r="E20" s="73"/>
      <c r="F20" s="17"/>
      <c r="G20" s="17"/>
      <c r="H20" s="100"/>
      <c r="I20" s="105"/>
    </row>
    <row r="21" spans="1:11" ht="15" customHeight="1" x14ac:dyDescent="0.3">
      <c r="E21" s="101"/>
      <c r="F21" s="101"/>
      <c r="G21" s="101"/>
      <c r="H21" s="100"/>
      <c r="I21" s="105"/>
    </row>
    <row r="22" spans="1:11" ht="15" hidden="1" customHeight="1" x14ac:dyDescent="0.3">
      <c r="E22" s="103"/>
      <c r="F22" s="103"/>
      <c r="G22" s="103"/>
      <c r="H22" s="100"/>
      <c r="I22" s="105"/>
    </row>
    <row r="23" spans="1:11" ht="15" customHeight="1" x14ac:dyDescent="0.3">
      <c r="E23" s="104"/>
      <c r="F23" s="104"/>
      <c r="G23" s="101"/>
      <c r="H23" s="100"/>
      <c r="I23" s="105"/>
    </row>
    <row r="24" spans="1:11" ht="15" customHeight="1" x14ac:dyDescent="0.3">
      <c r="E24" s="114"/>
      <c r="F24" s="100"/>
      <c r="G24" s="100"/>
      <c r="H24" s="100"/>
      <c r="I24" s="100"/>
    </row>
    <row r="25" spans="1:11" ht="15" customHeight="1" x14ac:dyDescent="0.3">
      <c r="B25" s="100"/>
      <c r="C25" s="100"/>
      <c r="D25" s="153"/>
      <c r="F25" s="105"/>
      <c r="G25" s="105"/>
      <c r="H25" s="100"/>
      <c r="I25" s="100"/>
    </row>
    <row r="31" spans="1:11" ht="15" customHeight="1" x14ac:dyDescent="0.3">
      <c r="C31" s="106"/>
    </row>
    <row r="32" spans="1:11" ht="15" customHeight="1" x14ac:dyDescent="0.3">
      <c r="C32" s="106"/>
      <c r="E32" s="105"/>
    </row>
    <row r="33" spans="3:3" ht="15" customHeight="1" x14ac:dyDescent="0.3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Zahra Mogul - UKRI</cp:lastModifiedBy>
  <cp:lastPrinted>2018-04-27T06:55:25Z</cp:lastPrinted>
  <dcterms:created xsi:type="dcterms:W3CDTF">1998-01-04T14:28:05Z</dcterms:created>
  <dcterms:modified xsi:type="dcterms:W3CDTF">2019-07-25T12:09:23Z</dcterms:modified>
</cp:coreProperties>
</file>