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kri-my.sharepoint.com/personal/zahra_mogul_ukri_org/Documents/Desktop/My documents/UKRI/Data transfer/"/>
    </mc:Choice>
  </mc:AlternateContent>
  <xr:revisionPtr revIDLastSave="0" documentId="8_{B80F505A-72AF-484D-A5FB-80FC02CD2AE6}" xr6:coauthVersionLast="36" xr6:coauthVersionMax="36" xr10:uidLastSave="{00000000-0000-0000-0000-000000000000}"/>
  <bookViews>
    <workbookView xWindow="0" yWindow="0" windowWidth="19200" windowHeight="6930" tabRatio="769" xr2:uid="{00000000-000D-0000-FFFF-FFFF00000000}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<sst xmlns="http://schemas.openxmlformats.org/spreadsheetml/2006/main" count="835" uniqueCount="258">
  <si>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</si>
  <si>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</si>
  <si>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</si>
  <si>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</si>
  <si>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</si>
  <si>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</si>
  <si>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</si>
  <si>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</si>
  <si>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</si>
  <si>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</si>
  <si>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</si>
  <si>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</si>
  <si>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</si>
  <si>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</si>
  <si>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</si>
  <si>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</si>
  <si>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</si>
  <si>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</si>
  <si>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</si>
  <si>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</si>
  <si>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</si>
  <si>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</si>
  <si>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</si>
  <si>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</si>
  <si>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</si>
  <si>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</si>
  <si>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</si>
  <si>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</si>
  <si>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</si>
  <si>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</si>
  <si>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</si>
  <si>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</si>
  <si>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</si>
  <si>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</si>
  <si>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</si>
  <si>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</si>
  <si>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</si>
  <si>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</si>
  <si>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</si>
  <si>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</si>
  <si>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</si>
  <si>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</si>
  <si>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</si>
  <si>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</si>
  <si>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</si>
  <si>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</si>
  <si>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</si>
  <si>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</si>
  <si>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</si>
  <si>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</si>
  <si>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</si>
  <si>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</si>
  <si>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</si>
  <si>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</si>
  <si>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</si>
  <si>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</si>
  <si>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</si>
  <si>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</si>
  <si>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</si>
  <si>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</si>
  <si>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</si>
  <si>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</si>
  <si>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</si>
  <si>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</si>
  <si>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</si>
  <si>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</si>
  <si>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</si>
  <si>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</si>
  <si>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</si>
  <si>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</si>
  <si>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</si>
  <si>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</si>
  <si>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</si>
  <si>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</si>
  <si>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</si>
  <si>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</si>
  <si>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</si>
  <si>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</si>
  <si>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</si>
  <si>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</si>
  <si>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</si>
  <si>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</si>
  <si>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</si>
  <si>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</si>
  <si>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</si>
  <si>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</si>
  <si>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</si>
  <si>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</si>
  <si>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</si>
  <si>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</si>
  <si>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</si>
  <si>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</si>
  <si>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</si>
  <si>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</si>
  <si>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</si>
  <si>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</si>
  <si>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</si>
  <si>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</si>
  <si>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</si>
  <si>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</si>
  <si>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</si>
  <si>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</si>
  <si>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</si>
  <si>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</si>
  <si>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</si>
  <si>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</si>
  <si>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</si>
  <si>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</si>
  <si>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</si>
  <si>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</si>
  <si>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</si>
  <si>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</si>
  <si>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</si>
  <si>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</si>
  <si>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</si>
  <si>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</si>
  <si>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</si>
  <si>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</si>
  <si>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</si>
  <si>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</si>
  <si>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</si>
  <si>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</si>
  <si>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</si>
  <si>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</si>
  <si>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</si>
  <si>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</si>
  <si>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</si>
  <si>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</si>
  <si>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</si>
  <si>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</si>
  <si>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</si>
  <si>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</si>
  <si>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</si>
  <si>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</si>
  <si>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</si>
  <si>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</si>
  <si>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</si>
  <si>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</si>
  <si>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</si>
  <si>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</si>
  <si>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</si>
  <si>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</si>
  <si>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</si>
  <si>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</si>
  <si>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</si>
  <si>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</si>
  <si>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</si>
  <si>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</si>
  <si>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</si>
  <si>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</si>
  <si>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</si>
  <si>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</si>
  <si>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</si>
  <si>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</si>
  <si>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</si>
  <si>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</si>
  <si>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</si>
  <si>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</si>
  <si>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</si>
  <si>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</si>
  <si>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</si>
  <si>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</si>
  <si>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</si>
  <si>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</si>
  <si>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</si>
  <si>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</si>
  <si>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</si>
  <si>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</si>
  <si>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</si>
  <si>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</si>
  <si>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</si>
  <si>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</si>
  <si>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</si>
  <si>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</si>
  <si>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</si>
  <si>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</si>
  <si>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</si>
  <si>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</si>
  <si>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</si>
  <si>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</si>
  <si>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</si>
  <si>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</si>
  <si>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</si>
  <si>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</si>
  <si>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</si>
  <si>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</si>
  <si>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</si>
  <si>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</si>
  <si>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</si>
  <si>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</si>
  <si>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</si>
  <si>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</si>
  <si>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</si>
  <si>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</si>
  <si>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</si>
  <si>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</si>
  <si>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</si>
  <si>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</si>
  <si>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</si>
  <si>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University of Exeter</t>
  </si>
  <si>
    <t>A</t>
  </si>
  <si>
    <t>Z</t>
  </si>
  <si>
    <t>Clinical Medicine</t>
  </si>
  <si>
    <t>Output</t>
  </si>
  <si>
    <t>Impact</t>
  </si>
  <si>
    <t>Environment</t>
  </si>
  <si>
    <t>Public Health, Health Services and Primary Care</t>
  </si>
  <si>
    <t>Psychology, Psychiatry and Neuroscience</t>
  </si>
  <si>
    <t>Biological Sciences</t>
  </si>
  <si>
    <t>B</t>
  </si>
  <si>
    <t>Earth Systems and Environmental Sciences</t>
  </si>
  <si>
    <t>Physics</t>
  </si>
  <si>
    <t>Mathematical Sciences</t>
  </si>
  <si>
    <t>Computer Science and Informatics</t>
  </si>
  <si>
    <t>General Engineering</t>
  </si>
  <si>
    <t>C</t>
  </si>
  <si>
    <t>Geography, Environmental Studies and Archaeology</t>
  </si>
  <si>
    <t>Economics and Econometrics</t>
  </si>
  <si>
    <t>Business and Management Studies</t>
  </si>
  <si>
    <t>Law</t>
  </si>
  <si>
    <t>Politics and International Studies</t>
  </si>
  <si>
    <t>Sociology</t>
  </si>
  <si>
    <t>Education</t>
  </si>
  <si>
    <t>Sport and Exercise Sciences, Leisure and Tourism</t>
  </si>
  <si>
    <t>D</t>
  </si>
  <si>
    <t>Area Studies</t>
  </si>
  <si>
    <t>Modern Languages and Linguistics</t>
  </si>
  <si>
    <t>English Language and Literature</t>
  </si>
  <si>
    <t>History</t>
  </si>
  <si>
    <t>Classics</t>
  </si>
  <si>
    <t>Theology and Religious Studies</t>
  </si>
  <si>
    <t>Music, Drama, Dance and Performing Arts</t>
  </si>
  <si>
    <t>University of Bristol</t>
  </si>
  <si>
    <t>Cardiff University</t>
  </si>
  <si>
    <t>University of Cambridge</t>
  </si>
  <si>
    <t>Allied Health Professions, Dentistry, Nursing and Pharmacy</t>
  </si>
  <si>
    <t>The University of Bath</t>
  </si>
  <si>
    <t>University of Plymouth</t>
  </si>
  <si>
    <t>King's College London</t>
  </si>
  <si>
    <t>The University of Warwick</t>
  </si>
  <si>
    <t>Brunel University London</t>
  </si>
  <si>
    <t>University of Oxford</t>
  </si>
  <si>
    <t>University of Aberdeen</t>
  </si>
  <si>
    <t>University of Edinburgh</t>
  </si>
  <si>
    <t>Chemistry</t>
  </si>
  <si>
    <t>Aeronautical, Mechanical, Chemical and Manufacturing Engineering</t>
  </si>
  <si>
    <t>University of Strathclyde</t>
  </si>
  <si>
    <t>Civil and Construction Engineering</t>
  </si>
  <si>
    <t>University of Nottingham, The</t>
  </si>
  <si>
    <t>University of Southampton</t>
  </si>
  <si>
    <t>Architecture, Built Environment and Planning</t>
  </si>
  <si>
    <t>University of the West of England, Bristol</t>
  </si>
  <si>
    <t>The University of Reading</t>
  </si>
  <si>
    <t>University of St Andrews</t>
  </si>
  <si>
    <t>University College London</t>
  </si>
  <si>
    <t>The University of Leeds</t>
  </si>
  <si>
    <t>Loughborough University</t>
  </si>
  <si>
    <t>Philosophy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</si>
</sst>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#,##0.0"/>
    <numFmt numFmtId="166" formatCode="[$£-809]#,##0"/>
    <numFmt numFmtId="167" formatCode="#,##0.000000"/>
    <numFmt numFmtId="168" formatCode="&quot;£&quot;#,##0"/>
    <numFmt numFmtId="169" formatCode="#,##0.0_ ;[Red]\-#,##0.0\ "/>
    <numFmt numFmtId="170" formatCode="0.0000"/>
    <numFmt numFmtId="171" formatCode="#,##0_ ;[Red]\-#,##0\ "/>
    <numFmt numFmtId="172" formatCode="#,##0_ ;\-#,##0\ "/>
  </numFmts>
  <fonts count="46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7" borderId="0" applyNumberFormat="0" applyBorder="0" applyAlignment="0" applyProtection="0"/>
    <xf numFmtId="0" fontId="2" fillId="4" borderId="7" applyNumberFormat="0" applyFont="0" applyAlignment="0" applyProtection="0"/>
    <xf numFmtId="0" fontId="17" fillId="16" borderId="8" applyNumberFormat="0" applyAlignment="0" applyProtection="0"/>
    <xf numFmtId="9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5" fillId="0" borderId="0" applyNumberFormat="0" applyFill="0" applyBorder="0" applyAlignment="0" applyProtection="0"/>
    <xf numFmtId="166" fontId="3" fillId="0" borderId="0"/>
    <xf numFmtId="0" fontId="1" fillId="0" borderId="0"/>
    <xf numFmtId="0" fontId="3" fillId="0" borderId="0"/>
    <xf numFmtId="0" fontId="26" fillId="0" borderId="0"/>
    <xf numFmtId="164" fontId="32" fillId="0" borderId="0" applyFont="0" applyFill="0" applyBorder="0" applyAlignment="0" applyProtection="0"/>
    <xf numFmtId="0" fontId="37" fillId="0" borderId="0" applyNumberFormat="0" applyFill="0" applyBorder="0" applyAlignment="0" applyProtection="0"/>
  </cellStyleXfs>
  <cellXfs count="299">
    <xf numFmtId="0" fontId="0" fillId="0" borderId="0" xfId="0"/>
    <xf numFmtId="0" fontId="20" fillId="0" borderId="0" xfId="0" applyFont="1"/>
    <xf numFmtId="0" fontId="21" fillId="0" borderId="0" xfId="0" applyFont="1" applyFill="1"/>
    <xf numFmtId="0" fontId="22" fillId="0" borderId="0" xfId="0" applyFont="1" applyFill="1"/>
    <xf numFmtId="0" fontId="22" fillId="0" borderId="0" xfId="0" applyFont="1" applyAlignment="1">
      <alignment horizontal="right"/>
    </xf>
    <xf numFmtId="3" fontId="22" fillId="0" borderId="0" xfId="0" applyNumberFormat="1" applyFont="1"/>
    <xf numFmtId="0" fontId="22" fillId="0" borderId="0" xfId="0" applyFont="1"/>
    <xf numFmtId="0" fontId="21" fillId="0" borderId="0" xfId="0" applyFont="1"/>
    <xf numFmtId="0" fontId="21" fillId="0" borderId="0" xfId="0" applyFont="1" applyAlignment="1">
      <alignment horizontal="right"/>
    </xf>
    <xf numFmtId="0" fontId="21" fillId="0" borderId="0" xfId="0" applyFont="1" applyBorder="1" applyAlignment="1">
      <alignment horizontal="right"/>
    </xf>
    <xf numFmtId="0" fontId="21" fillId="0" borderId="0" xfId="0" applyFont="1" applyFill="1" applyBorder="1" applyAlignment="1">
      <alignment horizontal="right"/>
    </xf>
    <xf numFmtId="0" fontId="21" fillId="0" borderId="0" xfId="0" applyFont="1" applyFill="1" applyBorder="1"/>
    <xf numFmtId="0" fontId="21" fillId="0" borderId="0" xfId="0" applyFont="1" applyAlignment="1">
      <alignment horizontal="right" wrapText="1"/>
    </xf>
    <xf numFmtId="0" fontId="22" fillId="0" borderId="0" xfId="0" applyFont="1" applyFill="1" applyAlignment="1">
      <alignment horizontal="right"/>
    </xf>
    <xf numFmtId="3" fontId="22" fillId="0" borderId="0" xfId="0" applyNumberFormat="1" applyFont="1" applyFill="1"/>
    <xf numFmtId="0" fontId="21" fillId="0" borderId="0" xfId="0" applyFont="1" applyFill="1" applyAlignment="1">
      <alignment horizontal="right"/>
    </xf>
    <xf numFmtId="3" fontId="21" fillId="0" borderId="0" xfId="0" applyNumberFormat="1" applyFont="1"/>
    <xf numFmtId="3" fontId="22" fillId="0" borderId="0" xfId="0" applyNumberFormat="1" applyFont="1" applyFill="1" applyBorder="1"/>
    <xf numFmtId="0" fontId="22" fillId="0" borderId="0" xfId="0" applyFont="1" applyFill="1" applyBorder="1"/>
    <xf numFmtId="3" fontId="22" fillId="0" borderId="0" xfId="0" applyNumberFormat="1" applyFont="1" applyFill="1" applyBorder="1" applyAlignment="1">
      <alignment horizontal="right"/>
    </xf>
    <xf numFmtId="3" fontId="22" fillId="0" borderId="0" xfId="0" applyNumberFormat="1" applyFont="1" applyAlignment="1">
      <alignment horizontal="right"/>
    </xf>
    <xf numFmtId="0" fontId="22" fillId="0" borderId="0" xfId="0" applyFont="1" applyFill="1" applyAlignment="1">
      <alignment horizontal="left"/>
    </xf>
    <xf numFmtId="3" fontId="22" fillId="0" borderId="0" xfId="0" applyNumberFormat="1" applyFont="1" applyBorder="1"/>
    <xf numFmtId="0" fontId="22" fillId="18" borderId="0" xfId="0" applyFont="1" applyFill="1"/>
    <xf numFmtId="0" fontId="22" fillId="0" borderId="0" xfId="0" applyFont="1" applyFill="1" applyBorder="1" applyAlignment="1">
      <alignment horizontal="left"/>
    </xf>
    <xf numFmtId="3" fontId="21" fillId="0" borderId="0" xfId="0" applyNumberFormat="1" applyFont="1" applyBorder="1"/>
    <xf numFmtId="0" fontId="22" fillId="0" borderId="0" xfId="0" applyFont="1" applyFill="1" applyBorder="1" applyAlignment="1">
      <alignment horizontal="right"/>
    </xf>
    <xf numFmtId="0" fontId="22" fillId="0" borderId="20" xfId="0" applyFont="1" applyBorder="1"/>
    <xf numFmtId="0" fontId="21" fillId="0" borderId="0" xfId="0" applyFont="1" applyBorder="1"/>
    <xf numFmtId="3" fontId="21" fillId="0" borderId="0" xfId="0" applyNumberFormat="1" applyFont="1" applyFill="1" applyAlignment="1">
      <alignment horizontal="left"/>
    </xf>
    <xf numFmtId="3" fontId="21" fillId="0" borderId="0" xfId="0" applyNumberFormat="1" applyFont="1" applyFill="1"/>
    <xf numFmtId="3" fontId="22" fillId="0" borderId="0" xfId="0" applyNumberFormat="1" applyFont="1" applyAlignment="1">
      <alignment horizontal="left"/>
    </xf>
    <xf numFmtId="3" fontId="21" fillId="0" borderId="0" xfId="0" applyNumberFormat="1" applyFont="1" applyAlignment="1">
      <alignment horizontal="left"/>
    </xf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 applyBorder="1" applyAlignment="1">
      <alignment horizontal="left"/>
    </xf>
    <xf numFmtId="3" fontId="21" fillId="0" borderId="0" xfId="0" applyNumberFormat="1" applyFont="1" applyAlignment="1">
      <alignment horizontal="right"/>
    </xf>
    <xf numFmtId="3" fontId="22" fillId="0" borderId="10" xfId="0" applyNumberFormat="1" applyFont="1" applyBorder="1" applyAlignment="1">
      <alignment horizontal="left"/>
    </xf>
    <xf numFmtId="3" fontId="22" fillId="0" borderId="10" xfId="0" applyNumberFormat="1" applyFont="1" applyBorder="1"/>
    <xf numFmtId="3" fontId="22" fillId="0" borderId="13" xfId="0" applyNumberFormat="1" applyFont="1" applyFill="1" applyBorder="1"/>
    <xf numFmtId="3" fontId="22" fillId="0" borderId="15" xfId="0" applyNumberFormat="1" applyFont="1" applyBorder="1" applyAlignment="1">
      <alignment horizontal="center"/>
    </xf>
    <xf numFmtId="3" fontId="22" fillId="0" borderId="10" xfId="0" applyNumberFormat="1" applyFont="1" applyBorder="1" applyAlignment="1">
      <alignment horizontal="center"/>
    </xf>
    <xf numFmtId="3" fontId="22" fillId="0" borderId="12" xfId="0" applyNumberFormat="1" applyFont="1" applyBorder="1" applyAlignment="1">
      <alignment horizontal="left" wrapText="1"/>
    </xf>
    <xf numFmtId="3" fontId="22" fillId="0" borderId="12" xfId="0" applyNumberFormat="1" applyFont="1" applyBorder="1" applyAlignment="1">
      <alignment horizontal="left"/>
    </xf>
    <xf numFmtId="3" fontId="22" fillId="0" borderId="12" xfId="0" applyNumberFormat="1" applyFont="1" applyBorder="1" applyAlignment="1">
      <alignment horizontal="right" wrapText="1"/>
    </xf>
    <xf numFmtId="3" fontId="22" fillId="0" borderId="0" xfId="0" applyNumberFormat="1" applyFont="1" applyAlignment="1">
      <alignment wrapText="1"/>
    </xf>
    <xf numFmtId="3" fontId="22" fillId="0" borderId="14" xfId="0" applyNumberFormat="1" applyFont="1" applyBorder="1" applyAlignment="1">
      <alignment horizontal="right" textRotation="90" wrapText="1"/>
    </xf>
    <xf numFmtId="3" fontId="22" fillId="0" borderId="18" xfId="0" applyNumberFormat="1" applyFont="1" applyFill="1" applyBorder="1" applyAlignment="1">
      <alignment horizontal="right" wrapText="1"/>
    </xf>
    <xf numFmtId="3" fontId="22" fillId="0" borderId="12" xfId="0" applyNumberFormat="1" applyFont="1" applyFill="1" applyBorder="1" applyAlignment="1">
      <alignment horizontal="right" wrapText="1"/>
    </xf>
    <xf numFmtId="3" fontId="22" fillId="0" borderId="12" xfId="0" applyNumberFormat="1" applyFont="1" applyFill="1" applyBorder="1" applyAlignment="1">
      <alignment horizontal="right" textRotation="90" wrapText="1"/>
    </xf>
    <xf numFmtId="3" fontId="22" fillId="0" borderId="14" xfId="0" applyNumberFormat="1" applyFont="1" applyFill="1" applyBorder="1" applyAlignment="1">
      <alignment horizontal="right" wrapText="1"/>
    </xf>
    <xf numFmtId="3" fontId="22" fillId="0" borderId="0" xfId="0" applyNumberFormat="1" applyFont="1" applyBorder="1" applyAlignment="1">
      <alignment wrapText="1"/>
    </xf>
    <xf numFmtId="3" fontId="22" fillId="0" borderId="0" xfId="0" applyNumberFormat="1" applyFont="1" applyBorder="1" applyAlignment="1">
      <alignment horizontal="right" wrapText="1"/>
    </xf>
    <xf numFmtId="3" fontId="20" fillId="0" borderId="0" xfId="0" applyNumberFormat="1" applyFont="1" applyFill="1" applyAlignment="1">
      <alignment horizontal="left"/>
    </xf>
    <xf numFmtId="0" fontId="25" fillId="0" borderId="0" xfId="0" applyFont="1"/>
    <xf numFmtId="4" fontId="22" fillId="0" borderId="0" xfId="0" applyNumberFormat="1" applyFont="1" applyFill="1" applyBorder="1"/>
    <xf numFmtId="167" fontId="22" fillId="0" borderId="0" xfId="0" applyNumberFormat="1" applyFont="1" applyFill="1" applyBorder="1"/>
    <xf numFmtId="3" fontId="23" fillId="0" borderId="0" xfId="0" applyNumberFormat="1" applyFont="1" applyFill="1" applyAlignment="1">
      <alignment horizontal="left"/>
    </xf>
    <xf numFmtId="3" fontId="22" fillId="0" borderId="15" xfId="0" applyNumberFormat="1" applyFont="1" applyBorder="1" applyAlignment="1">
      <alignment horizontal="right"/>
    </xf>
    <xf numFmtId="3" fontId="22" fillId="0" borderId="17" xfId="0" applyNumberFormat="1" applyFont="1" applyBorder="1" applyAlignment="1">
      <alignment horizontal="right" wrapText="1"/>
    </xf>
    <xf numFmtId="0" fontId="22" fillId="0" borderId="12" xfId="0" applyFont="1" applyBorder="1"/>
    <xf numFmtId="0" fontId="22" fillId="0" borderId="0" xfId="0" applyFont="1" applyAlignment="1">
      <alignment horizontal="center"/>
    </xf>
    <xf numFmtId="0" fontId="22" fillId="0" borderId="0" xfId="0" applyFont="1" applyFill="1" applyAlignment="1">
      <alignment horizontal="center"/>
    </xf>
    <xf numFmtId="0" fontId="22" fillId="19" borderId="0" xfId="0" applyFont="1" applyFill="1" applyAlignment="1">
      <alignment horizontal="center"/>
    </xf>
    <xf numFmtId="0" fontId="22" fillId="20" borderId="0" xfId="0" applyFont="1" applyFill="1" applyAlignment="1">
      <alignment horizontal="center"/>
    </xf>
    <xf numFmtId="3" fontId="22" fillId="19" borderId="0" xfId="0" applyNumberFormat="1" applyFont="1" applyFill="1" applyAlignment="1">
      <alignment horizontal="center"/>
    </xf>
    <xf numFmtId="3" fontId="22" fillId="19" borderId="0" xfId="0" applyNumberFormat="1" applyFont="1" applyFill="1"/>
    <xf numFmtId="3" fontId="22" fillId="19" borderId="0" xfId="0" applyNumberFormat="1" applyFont="1" applyFill="1" applyAlignment="1">
      <alignment horizontal="left"/>
    </xf>
    <xf numFmtId="0" fontId="22" fillId="19" borderId="0" xfId="0" applyFont="1" applyFill="1"/>
    <xf numFmtId="3" fontId="22" fillId="0" borderId="0" xfId="0" applyNumberFormat="1" applyFont="1" applyFill="1" applyAlignment="1">
      <alignment horizontal="center"/>
    </xf>
    <xf numFmtId="0" fontId="20" fillId="0" borderId="0" xfId="0" applyFont="1" applyFill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0" fillId="0" borderId="20" xfId="0" applyFont="1" applyBorder="1"/>
    <xf numFmtId="3" fontId="21" fillId="0" borderId="0" xfId="0" applyNumberFormat="1" applyFont="1" applyFill="1" applyBorder="1"/>
    <xf numFmtId="0" fontId="22" fillId="0" borderId="12" xfId="0" applyFont="1" applyFill="1" applyBorder="1" applyAlignment="1">
      <alignment horizontal="left"/>
    </xf>
    <xf numFmtId="167" fontId="22" fillId="0" borderId="12" xfId="0" applyNumberFormat="1" applyFont="1" applyFill="1" applyBorder="1"/>
    <xf numFmtId="0" fontId="24" fillId="0" borderId="22" xfId="0" applyFont="1" applyBorder="1"/>
    <xf numFmtId="3" fontId="21" fillId="0" borderId="22" xfId="0" applyNumberFormat="1" applyFont="1" applyFill="1" applyBorder="1"/>
    <xf numFmtId="0" fontId="24" fillId="0" borderId="22" xfId="0" applyFont="1" applyFill="1" applyBorder="1"/>
    <xf numFmtId="3" fontId="22" fillId="0" borderId="12" xfId="0" applyNumberFormat="1" applyFont="1" applyFill="1" applyBorder="1" applyAlignment="1">
      <alignment horizontal="left" wrapText="1"/>
    </xf>
    <xf numFmtId="3" fontId="22" fillId="0" borderId="12" xfId="0" applyNumberFormat="1" applyFont="1" applyBorder="1" applyAlignment="1">
      <alignment wrapText="1"/>
    </xf>
    <xf numFmtId="3" fontId="22" fillId="0" borderId="0" xfId="0" applyNumberFormat="1" applyFont="1" applyBorder="1" applyAlignment="1">
      <alignment horizontal="left"/>
    </xf>
    <xf numFmtId="168" fontId="22" fillId="0" borderId="0" xfId="0" applyNumberFormat="1" applyFont="1"/>
    <xf numFmtId="0" fontId="22" fillId="0" borderId="11" xfId="0" applyFont="1" applyBorder="1"/>
    <xf numFmtId="0" fontId="24" fillId="0" borderId="0" xfId="0" applyFont="1" applyAlignment="1">
      <alignment vertical="center"/>
    </xf>
    <xf numFmtId="0" fontId="24" fillId="0" borderId="2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right" vertical="top"/>
    </xf>
    <xf numFmtId="0" fontId="22" fillId="0" borderId="12" xfId="0" applyFont="1" applyBorder="1" applyAlignment="1">
      <alignment horizontal="right"/>
    </xf>
    <xf numFmtId="3" fontId="21" fillId="0" borderId="0" xfId="0" applyNumberFormat="1" applyFont="1" applyAlignment="1">
      <alignment horizontal="right"/>
    </xf>
    <xf numFmtId="3" fontId="22" fillId="0" borderId="0" xfId="0" applyNumberFormat="1" applyFont="1" applyFill="1" applyAlignment="1">
      <alignment horizontal="right"/>
    </xf>
    <xf numFmtId="3" fontId="22" fillId="0" borderId="0" xfId="0" applyNumberFormat="1" applyFont="1" applyFill="1" applyBorder="1" applyAlignment="1">
      <alignment horizontal="right" vertical="top"/>
    </xf>
    <xf numFmtId="0" fontId="22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0" fontId="22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vertical="center"/>
    </xf>
    <xf numFmtId="3" fontId="22" fillId="0" borderId="0" xfId="0" applyNumberFormat="1" applyFont="1" applyFill="1" applyBorder="1" applyAlignment="1">
      <alignment horizontal="right" vertical="center"/>
    </xf>
    <xf numFmtId="0" fontId="21" fillId="0" borderId="0" xfId="0" applyFont="1" applyAlignment="1">
      <alignment horizontal="left"/>
    </xf>
    <xf numFmtId="3" fontId="22" fillId="19" borderId="0" xfId="0" applyNumberFormat="1" applyFont="1" applyFill="1" applyAlignment="1">
      <alignment horizontal="left" wrapText="1"/>
    </xf>
    <xf numFmtId="3" fontId="22" fillId="19" borderId="0" xfId="0" applyNumberFormat="1" applyFont="1" applyFill="1" applyAlignment="1">
      <alignment wrapText="1"/>
    </xf>
    <xf numFmtId="4" fontId="22" fillId="19" borderId="0" xfId="39" applyNumberFormat="1" applyFont="1" applyFill="1" applyAlignment="1">
      <alignment wrapText="1"/>
    </xf>
    <xf numFmtId="0" fontId="27" fillId="0" borderId="0" xfId="0" applyFont="1"/>
    <xf numFmtId="3" fontId="27" fillId="0" borderId="0" xfId="0" applyNumberFormat="1" applyFont="1" applyFill="1" applyBorder="1"/>
    <xf numFmtId="0" fontId="27" fillId="0" borderId="0" xfId="0" applyFont="1" applyFill="1" applyAlignment="1">
      <alignment horizontal="left"/>
    </xf>
    <xf numFmtId="167" fontId="27" fillId="0" borderId="0" xfId="0" applyNumberFormat="1" applyFont="1" applyFill="1" applyBorder="1"/>
    <xf numFmtId="3" fontId="30" fillId="0" borderId="0" xfId="0" applyNumberFormat="1" applyFont="1" applyFill="1" applyBorder="1"/>
    <xf numFmtId="0" fontId="27" fillId="0" borderId="0" xfId="0" applyFont="1" applyFill="1" applyAlignment="1">
      <alignment horizontal="center"/>
    </xf>
    <xf numFmtId="0" fontId="22" fillId="0" borderId="0" xfId="0" applyFont="1" applyBorder="1"/>
    <xf numFmtId="0" fontId="21" fillId="0" borderId="20" xfId="0" applyFont="1" applyBorder="1" applyAlignment="1">
      <alignment vertical="center"/>
    </xf>
    <xf numFmtId="169" fontId="21" fillId="0" borderId="20" xfId="0" applyNumberFormat="1" applyFont="1" applyBorder="1" applyAlignment="1">
      <alignment vertical="center"/>
    </xf>
    <xf numFmtId="168" fontId="22" fillId="0" borderId="23" xfId="0" applyNumberFormat="1" applyFont="1" applyFill="1" applyBorder="1" applyAlignment="1">
      <alignment horizontal="left"/>
    </xf>
    <xf numFmtId="168" fontId="22" fillId="0" borderId="10" xfId="0" applyNumberFormat="1" applyFont="1" applyFill="1" applyBorder="1" applyAlignment="1">
      <alignment horizontal="right"/>
    </xf>
    <xf numFmtId="168" fontId="22" fillId="0" borderId="23" xfId="0" applyNumberFormat="1" applyFont="1" applyFill="1" applyBorder="1" applyAlignment="1">
      <alignment horizontal="right"/>
    </xf>
    <xf numFmtId="0" fontId="22" fillId="0" borderId="20" xfId="0" applyFont="1" applyFill="1" applyBorder="1"/>
    <xf numFmtId="168" fontId="22" fillId="0" borderId="24" xfId="0" applyNumberFormat="1" applyFont="1" applyFill="1" applyBorder="1" applyAlignment="1">
      <alignment horizontal="left"/>
    </xf>
    <xf numFmtId="0" fontId="27" fillId="0" borderId="0" xfId="0" applyFont="1" applyBorder="1"/>
    <xf numFmtId="168" fontId="22" fillId="0" borderId="0" xfId="0" applyNumberFormat="1" applyFont="1" applyFill="1" applyBorder="1" applyAlignment="1">
      <alignment horizontal="right"/>
    </xf>
    <xf numFmtId="0" fontId="22" fillId="0" borderId="10" xfId="0" applyFont="1" applyBorder="1"/>
    <xf numFmtId="0" fontId="21" fillId="0" borderId="20" xfId="0" applyFont="1" applyBorder="1"/>
    <xf numFmtId="0" fontId="22" fillId="0" borderId="27" xfId="0" applyFont="1" applyBorder="1"/>
    <xf numFmtId="169" fontId="21" fillId="0" borderId="0" xfId="0" applyNumberFormat="1" applyFont="1" applyBorder="1" applyAlignment="1">
      <alignment vertical="center"/>
    </xf>
    <xf numFmtId="168" fontId="22" fillId="0" borderId="0" xfId="0" applyNumberFormat="1" applyFont="1" applyFill="1" applyBorder="1" applyAlignment="1">
      <alignment horizontal="left"/>
    </xf>
    <xf numFmtId="170" fontId="22" fillId="0" borderId="0" xfId="0" applyNumberFormat="1" applyFont="1" applyFill="1" applyBorder="1" applyAlignment="1">
      <alignment horizontal="right"/>
    </xf>
    <xf numFmtId="0" fontId="22" fillId="0" borderId="0" xfId="0" applyFont="1" applyBorder="1" applyAlignment="1">
      <alignment wrapText="1"/>
    </xf>
    <xf numFmtId="0" fontId="22" fillId="0" borderId="0" xfId="0" applyFont="1" applyBorder="1" applyAlignment="1"/>
    <xf numFmtId="0" fontId="22" fillId="0" borderId="0" xfId="0" applyFont="1" applyAlignment="1"/>
    <xf numFmtId="0" fontId="24" fillId="0" borderId="22" xfId="0" applyFont="1" applyFill="1" applyBorder="1" applyAlignment="1"/>
    <xf numFmtId="0" fontId="27" fillId="0" borderId="0" xfId="0" applyFont="1" applyAlignment="1"/>
    <xf numFmtId="0" fontId="22" fillId="0" borderId="16" xfId="0" applyFont="1" applyBorder="1" applyAlignment="1">
      <alignment wrapText="1"/>
    </xf>
    <xf numFmtId="0" fontId="22" fillId="0" borderId="26" xfId="0" applyFont="1" applyBorder="1" applyAlignment="1">
      <alignment wrapText="1"/>
    </xf>
    <xf numFmtId="0" fontId="22" fillId="0" borderId="27" xfId="0" applyFont="1" applyBorder="1" applyAlignment="1">
      <alignment wrapText="1"/>
    </xf>
    <xf numFmtId="0" fontId="22" fillId="0" borderId="19" xfId="0" applyFont="1" applyBorder="1" applyAlignment="1">
      <alignment horizontal="left" wrapText="1"/>
    </xf>
    <xf numFmtId="0" fontId="22" fillId="0" borderId="27" xfId="0" applyFont="1" applyFill="1" applyBorder="1" applyAlignment="1"/>
    <xf numFmtId="0" fontId="27" fillId="0" borderId="27" xfId="0" applyFont="1" applyFill="1" applyBorder="1"/>
    <xf numFmtId="0" fontId="31" fillId="0" borderId="0" xfId="0" applyFont="1"/>
    <xf numFmtId="0" fontId="30" fillId="0" borderId="20" xfId="0" applyFont="1" applyBorder="1" applyAlignment="1">
      <alignment vertical="center"/>
    </xf>
    <xf numFmtId="0" fontId="27" fillId="0" borderId="20" xfId="0" applyFont="1" applyBorder="1"/>
    <xf numFmtId="0" fontId="27" fillId="0" borderId="0" xfId="0" applyFont="1" applyAlignment="1">
      <alignment horizontal="center"/>
    </xf>
    <xf numFmtId="0" fontId="22" fillId="0" borderId="25" xfId="0" applyFont="1" applyBorder="1" applyAlignment="1">
      <alignment horizontal="left"/>
    </xf>
    <xf numFmtId="168" fontId="22" fillId="0" borderId="20" xfId="0" applyNumberFormat="1" applyFont="1" applyFill="1" applyBorder="1" applyAlignment="1">
      <alignment horizontal="left"/>
    </xf>
    <xf numFmtId="0" fontId="27" fillId="0" borderId="26" xfId="0" applyFont="1" applyFill="1" applyBorder="1" applyAlignment="1"/>
    <xf numFmtId="0" fontId="27" fillId="0" borderId="26" xfId="0" applyFont="1" applyFill="1" applyBorder="1"/>
    <xf numFmtId="0" fontId="22" fillId="0" borderId="20" xfId="0" applyFont="1" applyBorder="1" applyAlignment="1"/>
    <xf numFmtId="0" fontId="21" fillId="0" borderId="0" xfId="0" applyFont="1" applyAlignment="1">
      <alignment horizontal="right"/>
    </xf>
    <xf numFmtId="0" fontId="22" fillId="0" borderId="18" xfId="0" applyFont="1" applyFill="1" applyBorder="1" applyAlignment="1">
      <alignment horizontal="right"/>
    </xf>
    <xf numFmtId="3" fontId="22" fillId="0" borderId="18" xfId="0" applyNumberFormat="1" applyFont="1" applyFill="1" applyBorder="1" applyAlignment="1">
      <alignment horizontal="right"/>
    </xf>
    <xf numFmtId="0" fontId="22" fillId="0" borderId="18" xfId="0" applyFont="1" applyBorder="1" applyAlignment="1"/>
    <xf numFmtId="0" fontId="22" fillId="0" borderId="0" xfId="0" applyFont="1" applyFill="1" applyBorder="1" applyAlignment="1"/>
    <xf numFmtId="3" fontId="20" fillId="0" borderId="0" xfId="0" applyNumberFormat="1" applyFont="1" applyFill="1" applyBorder="1" applyAlignment="1">
      <alignment wrapText="1"/>
    </xf>
    <xf numFmtId="3" fontId="20" fillId="0" borderId="0" xfId="0" applyNumberFormat="1" applyFont="1" applyFill="1" applyBorder="1" applyAlignment="1">
      <alignment horizontal="right" wrapText="1"/>
    </xf>
    <xf numFmtId="171" fontId="22" fillId="0" borderId="20" xfId="0" applyNumberFormat="1" applyFont="1" applyBorder="1" applyAlignment="1">
      <alignment horizontal="right"/>
    </xf>
    <xf numFmtId="168" fontId="22" fillId="0" borderId="12" xfId="0" applyNumberFormat="1" applyFont="1" applyFill="1" applyBorder="1" applyAlignment="1">
      <alignment horizontal="left"/>
    </xf>
    <xf numFmtId="168" fontId="22" fillId="0" borderId="27" xfId="0" applyNumberFormat="1" applyFont="1" applyFill="1" applyBorder="1" applyAlignment="1"/>
    <xf numFmtId="0" fontId="22" fillId="0" borderId="0" xfId="0" applyFont="1" applyBorder="1" applyAlignment="1">
      <alignment horizontal="right"/>
    </xf>
    <xf numFmtId="0" fontId="27" fillId="0" borderId="0" xfId="0" applyFont="1" applyAlignment="1">
      <alignment horizontal="right"/>
    </xf>
    <xf numFmtId="0" fontId="21" fillId="0" borderId="12" xfId="0" applyFont="1" applyBorder="1"/>
    <xf numFmtId="0" fontId="21" fillId="0" borderId="12" xfId="0" applyFont="1" applyBorder="1" applyAlignment="1"/>
    <xf numFmtId="0" fontId="27" fillId="0" borderId="0" xfId="0" applyFont="1" applyFill="1" applyAlignment="1">
      <alignment horizontal="center" wrapText="1"/>
    </xf>
    <xf numFmtId="0" fontId="21" fillId="0" borderId="0" xfId="0" applyFont="1" applyFill="1" applyBorder="1" applyAlignment="1"/>
    <xf numFmtId="0" fontId="22" fillId="0" borderId="18" xfId="0" applyFont="1" applyBorder="1"/>
    <xf numFmtId="0" fontId="22" fillId="0" borderId="20" xfId="0" applyFont="1" applyFill="1" applyBorder="1" applyAlignment="1">
      <alignment horizontal="left"/>
    </xf>
    <xf numFmtId="3" fontId="22" fillId="0" borderId="20" xfId="0" applyNumberFormat="1" applyFont="1" applyFill="1" applyBorder="1"/>
    <xf numFmtId="168" fontId="27" fillId="0" borderId="0" xfId="0" applyNumberFormat="1" applyFont="1" applyFill="1" applyBorder="1" applyAlignment="1">
      <alignment horizontal="left"/>
    </xf>
    <xf numFmtId="0" fontId="27" fillId="0" borderId="0" xfId="0" applyFont="1" applyFill="1" applyAlignment="1">
      <alignment horizontal="left" wrapText="1"/>
    </xf>
    <xf numFmtId="0" fontId="27" fillId="0" borderId="0" xfId="0" applyFont="1" applyFill="1" applyAlignment="1">
      <alignment horizontal="left" vertical="top" wrapText="1"/>
    </xf>
    <xf numFmtId="0" fontId="22" fillId="21" borderId="0" xfId="0" applyFont="1" applyFill="1" applyAlignment="1">
      <alignment horizontal="center"/>
    </xf>
    <xf numFmtId="0" fontId="22" fillId="21" borderId="0" xfId="0" applyFont="1" applyFill="1" applyAlignment="1">
      <alignment horizontal="left" wrapText="1"/>
    </xf>
    <xf numFmtId="0" fontId="22" fillId="21" borderId="0" xfId="0" applyFont="1" applyFill="1" applyAlignment="1">
      <alignment horizontal="left" vertical="top" wrapText="1"/>
    </xf>
    <xf numFmtId="168" fontId="22" fillId="21" borderId="0" xfId="0" applyNumberFormat="1" applyFont="1" applyFill="1" applyBorder="1" applyAlignment="1">
      <alignment horizontal="left"/>
    </xf>
    <xf numFmtId="0" fontId="22" fillId="21" borderId="0" xfId="0" applyFont="1" applyFill="1" applyAlignment="1">
      <alignment horizontal="left"/>
    </xf>
    <xf numFmtId="168" fontId="27" fillId="0" borderId="28" xfId="0" applyNumberFormat="1" applyFont="1" applyFill="1" applyBorder="1" applyAlignment="1">
      <alignment horizontal="left"/>
    </xf>
    <xf numFmtId="168" fontId="22" fillId="0" borderId="32" xfId="0" applyNumberFormat="1" applyFont="1" applyFill="1" applyBorder="1" applyAlignment="1">
      <alignment horizontal="left"/>
    </xf>
    <xf numFmtId="0" fontId="22" fillId="0" borderId="32" xfId="0" applyFont="1" applyBorder="1"/>
    <xf numFmtId="0" fontId="22" fillId="0" borderId="30" xfId="0" applyFont="1" applyBorder="1"/>
    <xf numFmtId="0" fontId="22" fillId="0" borderId="29" xfId="0" applyFont="1" applyBorder="1" applyAlignment="1">
      <alignment horizontal="center"/>
    </xf>
    <xf numFmtId="0" fontId="21" fillId="0" borderId="33" xfId="0" applyFont="1" applyFill="1" applyBorder="1" applyAlignment="1">
      <alignment horizontal="left"/>
    </xf>
    <xf numFmtId="0" fontId="21" fillId="0" borderId="31" xfId="0" applyFont="1" applyFill="1" applyBorder="1" applyAlignment="1">
      <alignment horizontal="left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168" fontId="22" fillId="0" borderId="0" xfId="0" applyNumberFormat="1" applyFont="1" applyFill="1" applyBorder="1" applyAlignment="1">
      <alignment horizontal="center"/>
    </xf>
    <xf numFmtId="0" fontId="21" fillId="0" borderId="0" xfId="0" applyNumberFormat="1" applyFont="1" applyAlignment="1">
      <alignment horizontal="left"/>
    </xf>
    <xf numFmtId="172" fontId="22" fillId="0" borderId="16" xfId="47" applyNumberFormat="1" applyFont="1" applyBorder="1" applyAlignment="1">
      <alignment horizontal="right"/>
    </xf>
    <xf numFmtId="3" fontId="22" fillId="0" borderId="20" xfId="0" applyNumberFormat="1" applyFont="1" applyBorder="1"/>
    <xf numFmtId="3" fontId="22" fillId="21" borderId="0" xfId="0" applyNumberFormat="1" applyFont="1" applyFill="1" applyAlignment="1">
      <alignment horizontal="center"/>
    </xf>
    <xf numFmtId="168" fontId="22" fillId="0" borderId="24" xfId="0" applyNumberFormat="1" applyFont="1" applyFill="1" applyBorder="1" applyAlignment="1">
      <alignment horizontal="right"/>
    </xf>
    <xf numFmtId="0" fontId="21" fillId="0" borderId="18" xfId="0" applyFont="1" applyFill="1" applyBorder="1" applyAlignment="1"/>
    <xf numFmtId="0" fontId="22" fillId="0" borderId="18" xfId="0" applyFont="1" applyFill="1" applyBorder="1" applyAlignment="1">
      <alignment horizontal="right" vertical="center"/>
    </xf>
    <xf numFmtId="3" fontId="22" fillId="0" borderId="18" xfId="0" applyNumberFormat="1" applyFont="1" applyFill="1" applyBorder="1" applyAlignment="1">
      <alignment horizontal="right" vertical="center"/>
    </xf>
    <xf numFmtId="0" fontId="22" fillId="0" borderId="16" xfId="0" applyFont="1" applyFill="1" applyBorder="1"/>
    <xf numFmtId="170" fontId="22" fillId="0" borderId="16" xfId="0" applyNumberFormat="1" applyFont="1" applyFill="1" applyBorder="1" applyAlignment="1">
      <alignment horizontal="right"/>
    </xf>
    <xf numFmtId="168" fontId="22" fillId="0" borderId="34" xfId="0" applyNumberFormat="1" applyFont="1" applyFill="1" applyBorder="1" applyAlignment="1">
      <alignment horizontal="left"/>
    </xf>
    <xf numFmtId="9" fontId="22" fillId="0" borderId="34" xfId="39" applyFont="1" applyFill="1" applyBorder="1" applyAlignment="1">
      <alignment horizontal="right"/>
    </xf>
    <xf numFmtId="0" fontId="33" fillId="0" borderId="0" xfId="0" applyFont="1" applyAlignment="1">
      <alignment horizontal="center"/>
    </xf>
    <xf numFmtId="3" fontId="22" fillId="0" borderId="0" xfId="0" applyNumberFormat="1" applyFont="1" applyAlignment="1">
      <alignment horizontal="center"/>
    </xf>
    <xf numFmtId="0" fontId="21" fillId="0" borderId="0" xfId="0" applyFont="1" applyAlignment="1">
      <alignment horizontal="right"/>
    </xf>
    <xf numFmtId="0" fontId="29" fillId="0" borderId="0" xfId="0" applyFont="1" applyAlignment="1"/>
    <xf numFmtId="0" fontId="3" fillId="0" borderId="0" xfId="0" applyFont="1"/>
    <xf numFmtId="0" fontId="34" fillId="0" borderId="0" xfId="0" applyFont="1" applyAlignment="1">
      <alignment vertical="center"/>
    </xf>
    <xf numFmtId="0" fontId="35" fillId="0" borderId="0" xfId="0" applyFont="1"/>
    <xf numFmtId="0" fontId="36" fillId="0" borderId="0" xfId="0" applyFont="1" applyAlignment="1">
      <alignment vertical="center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right"/>
    </xf>
    <xf numFmtId="0" fontId="39" fillId="18" borderId="0" xfId="0" applyFont="1" applyFill="1"/>
    <xf numFmtId="0" fontId="39" fillId="22" borderId="0" xfId="0" applyFont="1" applyFill="1"/>
    <xf numFmtId="0" fontId="42" fillId="0" borderId="0" xfId="0" applyFont="1"/>
    <xf numFmtId="0" fontId="43" fillId="0" borderId="0" xfId="0" applyFont="1"/>
    <xf numFmtId="0" fontId="44" fillId="0" borderId="0" xfId="0" applyFont="1"/>
    <xf numFmtId="0" fontId="21" fillId="0" borderId="18" xfId="0" applyFont="1" applyFill="1" applyBorder="1"/>
    <xf numFmtId="0" fontId="21" fillId="0" borderId="12" xfId="0" applyFont="1" applyFill="1" applyBorder="1" applyAlignment="1">
      <alignment horizontal="right" wrapText="1"/>
    </xf>
    <xf numFmtId="0" fontId="22" fillId="0" borderId="16" xfId="0" applyFont="1" applyBorder="1" applyAlignment="1">
      <alignment horizontal="left" vertical="top" wrapText="1"/>
    </xf>
    <xf numFmtId="172" fontId="22" fillId="0" borderId="18" xfId="47" applyNumberFormat="1" applyFont="1" applyFill="1" applyBorder="1" applyAlignment="1"/>
    <xf numFmtId="172" fontId="22" fillId="0" borderId="16" xfId="47" applyNumberFormat="1" applyFont="1" applyBorder="1" applyAlignment="1"/>
    <xf numFmtId="172" fontId="22" fillId="0" borderId="26" xfId="47" applyNumberFormat="1" applyFont="1" applyBorder="1" applyAlignment="1"/>
    <xf numFmtId="172" fontId="22" fillId="0" borderId="27" xfId="47" applyNumberFormat="1" applyFont="1" applyBorder="1" applyAlignment="1"/>
    <xf numFmtId="172" fontId="22" fillId="0" borderId="19" xfId="47" applyNumberFormat="1" applyFont="1" applyBorder="1" applyAlignment="1"/>
    <xf numFmtId="3" fontId="22" fillId="0" borderId="26" xfId="0" applyNumberFormat="1" applyFont="1" applyBorder="1" applyAlignment="1">
      <alignment horizontal="right"/>
    </xf>
    <xf numFmtId="3" fontId="22" fillId="0" borderId="27" xfId="0" applyNumberFormat="1" applyFont="1" applyBorder="1" applyAlignment="1">
      <alignment horizontal="right"/>
    </xf>
    <xf numFmtId="3" fontId="22" fillId="0" borderId="12" xfId="0" applyNumberFormat="1" applyFont="1" applyBorder="1" applyAlignment="1">
      <alignment horizontal="right"/>
    </xf>
    <xf numFmtId="3" fontId="22" fillId="0" borderId="0" xfId="0" applyNumberFormat="1" applyFont="1" applyFill="1" applyAlignment="1">
      <alignment vertical="top"/>
    </xf>
    <xf numFmtId="3" fontId="22" fillId="0" borderId="0" xfId="0" applyNumberFormat="1" applyFont="1" applyBorder="1" applyAlignment="1">
      <alignment vertical="top"/>
    </xf>
    <xf numFmtId="165" fontId="22" fillId="0" borderId="0" xfId="0" applyNumberFormat="1" applyFont="1" applyBorder="1" applyAlignment="1">
      <alignment vertical="top"/>
    </xf>
    <xf numFmtId="4" fontId="22" fillId="0" borderId="0" xfId="0" applyNumberFormat="1" applyFont="1" applyFill="1" applyBorder="1" applyAlignment="1">
      <alignment vertical="top"/>
    </xf>
    <xf numFmtId="3" fontId="21" fillId="0" borderId="0" xfId="0" applyNumberFormat="1" applyFont="1" applyBorder="1" applyAlignment="1">
      <alignment vertical="top"/>
    </xf>
    <xf numFmtId="3" fontId="22" fillId="0" borderId="0" xfId="0" applyNumberFormat="1" applyFont="1" applyFill="1" applyBorder="1" applyAlignment="1">
      <alignment vertical="top"/>
    </xf>
    <xf numFmtId="165" fontId="22" fillId="0" borderId="0" xfId="0" applyNumberFormat="1" applyFont="1" applyBorder="1" applyAlignment="1">
      <alignment horizontal="right" vertical="top" wrapText="1"/>
    </xf>
    <xf numFmtId="4" fontId="22" fillId="0" borderId="0" xfId="0" applyNumberFormat="1" applyFont="1" applyFill="1" applyBorder="1" applyAlignment="1">
      <alignment horizontal="right" vertical="top" wrapText="1"/>
    </xf>
    <xf numFmtId="3" fontId="22" fillId="0" borderId="0" xfId="0" applyNumberFormat="1" applyFont="1" applyBorder="1" applyAlignment="1">
      <alignment horizontal="right" vertical="top" wrapText="1"/>
    </xf>
    <xf numFmtId="3" fontId="22" fillId="0" borderId="0" xfId="0" applyNumberFormat="1" applyFont="1" applyBorder="1" applyAlignment="1">
      <alignment horizontal="right" vertical="top"/>
    </xf>
    <xf numFmtId="3" fontId="21" fillId="0" borderId="0" xfId="0" applyNumberFormat="1" applyFont="1" applyBorder="1" applyAlignment="1">
      <alignment horizontal="right" vertical="top"/>
    </xf>
    <xf numFmtId="3" fontId="22" fillId="0" borderId="0" xfId="0" applyNumberFormat="1" applyFont="1" applyFill="1" applyAlignment="1">
      <alignment horizontal="right" vertical="top" wrapText="1"/>
    </xf>
    <xf numFmtId="3" fontId="22" fillId="19" borderId="0" xfId="0" applyNumberFormat="1" applyFont="1" applyFill="1" applyAlignment="1">
      <alignment horizontal="right" wrapText="1"/>
    </xf>
    <xf numFmtId="0" fontId="41" fillId="0" borderId="0" xfId="0" applyFont="1" applyAlignment="1">
      <alignment vertical="center"/>
    </xf>
    <xf numFmtId="0" fontId="40" fillId="0" borderId="0" xfId="48" applyFont="1" applyAlignment="1"/>
    <xf numFmtId="0" fontId="45" fillId="0" borderId="0" xfId="0" applyFont="1" applyAlignment="1">
      <alignment vertical="center"/>
    </xf>
    <xf numFmtId="2" fontId="22" fillId="0" borderId="0" xfId="39" applyNumberFormat="1" applyFont="1" applyBorder="1" applyAlignment="1">
      <alignment horizontal="right" vertical="top" wrapText="1"/>
    </xf>
    <xf numFmtId="2" fontId="22" fillId="0" borderId="0" xfId="39" applyNumberFormat="1" applyFont="1" applyBorder="1" applyAlignment="1">
      <alignment horizontal="right" vertical="top"/>
    </xf>
    <xf numFmtId="2" fontId="21" fillId="0" borderId="0" xfId="39" applyNumberFormat="1" applyFont="1" applyBorder="1" applyAlignment="1">
      <alignment horizontal="right" vertical="top"/>
    </xf>
    <xf numFmtId="2" fontId="21" fillId="0" borderId="0" xfId="0" applyNumberFormat="1" applyFont="1"/>
    <xf numFmtId="2" fontId="22" fillId="0" borderId="0" xfId="0" applyNumberFormat="1" applyFont="1" applyBorder="1" applyAlignment="1">
      <alignment horizontal="right" vertical="top" wrapText="1"/>
    </xf>
    <xf numFmtId="2" fontId="22" fillId="0" borderId="0" xfId="0" applyNumberFormat="1" applyFont="1" applyBorder="1" applyAlignment="1">
      <alignment horizontal="right" vertical="top"/>
    </xf>
    <xf numFmtId="2" fontId="21" fillId="0" borderId="0" xfId="0" applyNumberFormat="1" applyFont="1" applyBorder="1" applyAlignment="1">
      <alignment horizontal="right" vertical="top"/>
    </xf>
    <xf numFmtId="3" fontId="21" fillId="0" borderId="0" xfId="0" applyNumberFormat="1" applyFont="1" applyAlignment="1">
      <alignment horizontal="right" vertical="top"/>
    </xf>
    <xf numFmtId="2" fontId="22" fillId="0" borderId="0" xfId="39" applyNumberFormat="1" applyFont="1" applyFill="1" applyAlignment="1">
      <alignment horizontal="right" vertical="top" wrapText="1"/>
    </xf>
    <xf numFmtId="2" fontId="22" fillId="0" borderId="0" xfId="0" applyNumberFormat="1" applyFont="1" applyFill="1" applyAlignment="1">
      <alignment horizontal="right" vertical="top" wrapText="1"/>
    </xf>
    <xf numFmtId="3" fontId="22" fillId="0" borderId="0" xfId="0" applyNumberFormat="1" applyFont="1" applyAlignment="1">
      <alignment horizontal="right" vertical="top" wrapText="1"/>
    </xf>
    <xf numFmtId="2" fontId="22" fillId="0" borderId="0" xfId="0" applyNumberFormat="1" applyFont="1" applyAlignment="1">
      <alignment horizontal="right" vertical="top" wrapText="1"/>
    </xf>
    <xf numFmtId="3" fontId="22" fillId="0" borderId="0" xfId="0" applyNumberFormat="1" applyFont="1" applyAlignment="1">
      <alignment horizontal="right" vertical="top"/>
    </xf>
    <xf numFmtId="2" fontId="21" fillId="0" borderId="0" xfId="39" applyNumberFormat="1" applyFont="1" applyAlignment="1">
      <alignment horizontal="right" vertical="top"/>
    </xf>
    <xf numFmtId="2" fontId="21" fillId="0" borderId="0" xfId="0" applyNumberFormat="1" applyFont="1" applyAlignment="1">
      <alignment horizontal="right" vertical="top"/>
    </xf>
    <xf numFmtId="2" fontId="21" fillId="0" borderId="0" xfId="39" applyNumberFormat="1" applyFont="1" applyAlignment="1">
      <alignment horizontal="right"/>
    </xf>
    <xf numFmtId="2" fontId="21" fillId="0" borderId="0" xfId="0" applyNumberFormat="1" applyFont="1" applyAlignment="1">
      <alignment horizontal="right"/>
    </xf>
    <xf numFmtId="168" fontId="22" fillId="0" borderId="20" xfId="0" applyNumberFormat="1" applyFont="1" applyBorder="1" applyAlignment="1">
      <alignment horizontal="right"/>
    </xf>
    <xf numFmtId="0" fontId="22" fillId="0" borderId="12" xfId="0" applyFont="1" applyBorder="1" applyAlignment="1">
      <alignment horizontal="left"/>
    </xf>
    <xf numFmtId="168" fontId="22" fillId="0" borderId="12" xfId="0" applyNumberFormat="1" applyFont="1" applyFill="1" applyBorder="1" applyAlignment="1">
      <alignment horizontal="right"/>
    </xf>
    <xf numFmtId="0" fontId="22" fillId="0" borderId="12" xfId="0" applyFont="1" applyFill="1" applyBorder="1"/>
    <xf numFmtId="170" fontId="22" fillId="0" borderId="12" xfId="0" applyNumberFormat="1" applyFont="1" applyFill="1" applyBorder="1" applyAlignment="1">
      <alignment horizontal="right"/>
    </xf>
    <xf numFmtId="168" fontId="22" fillId="0" borderId="19" xfId="0" applyNumberFormat="1" applyFont="1" applyFill="1" applyBorder="1" applyAlignment="1">
      <alignment horizontal="left"/>
    </xf>
    <xf numFmtId="9" fontId="22" fillId="0" borderId="19" xfId="39" applyFont="1" applyFill="1" applyBorder="1" applyAlignment="1">
      <alignment horizontal="right"/>
    </xf>
    <xf numFmtId="0" fontId="22" fillId="0" borderId="26" xfId="0" applyFont="1" applyFill="1" applyBorder="1" applyAlignment="1">
      <alignment horizontal="left"/>
    </xf>
    <xf numFmtId="3" fontId="22" fillId="0" borderId="26" xfId="0" applyNumberFormat="1" applyFont="1" applyBorder="1"/>
    <xf numFmtId="3" fontId="22" fillId="0" borderId="25" xfId="0" applyNumberFormat="1" applyFont="1" applyBorder="1"/>
    <xf numFmtId="0" fontId="22" fillId="0" borderId="27" xfId="0" applyFont="1" applyFill="1" applyBorder="1" applyAlignment="1">
      <alignment horizontal="left"/>
    </xf>
    <xf numFmtId="3" fontId="22" fillId="0" borderId="27" xfId="0" applyNumberFormat="1" applyFont="1" applyFill="1" applyBorder="1"/>
    <xf numFmtId="4" fontId="22" fillId="0" borderId="27" xfId="0" applyNumberFormat="1" applyFont="1" applyFill="1" applyBorder="1"/>
    <xf numFmtId="0" fontId="28" fillId="0" borderId="25" xfId="0" applyFont="1" applyFill="1" applyBorder="1"/>
    <xf numFmtId="3" fontId="22" fillId="0" borderId="27" xfId="0" applyNumberFormat="1" applyFont="1" applyBorder="1"/>
    <xf numFmtId="0" fontId="22" fillId="0" borderId="0" xfId="0" applyFont="1" applyFill="1" applyBorder="1" applyAlignment="1">
      <alignment horizontal="right" vertical="center"/>
    </xf>
    <xf numFmtId="0" fontId="22" fillId="19" borderId="0" xfId="0" applyFont="1" applyFill="1" applyAlignment="1">
      <alignment horizontal="center" vertical="center"/>
    </xf>
    <xf numFmtId="49" fontId="21" fillId="0" borderId="0" xfId="0" applyNumberFormat="1" applyFont="1" applyAlignment="1">
      <alignment horizontal="left"/>
    </xf>
    <xf numFmtId="49" fontId="22" fillId="0" borderId="0" xfId="0" applyNumberFormat="1" applyFont="1" applyBorder="1" applyAlignment="1">
      <alignment horizontal="left" vertical="top" wrapText="1"/>
    </xf>
    <xf numFmtId="49" fontId="22" fillId="0" borderId="0" xfId="0" applyNumberFormat="1" applyFont="1" applyFill="1" applyAlignment="1">
      <alignment horizontal="left" vertical="top"/>
    </xf>
    <xf numFmtId="49" fontId="22" fillId="0" borderId="0" xfId="0" applyNumberFormat="1" applyFont="1" applyFill="1" applyAlignment="1">
      <alignment vertical="top"/>
    </xf>
    <xf numFmtId="49" fontId="22" fillId="0" borderId="0" xfId="0" applyNumberFormat="1" applyFont="1" applyBorder="1" applyAlignment="1">
      <alignment horizontal="left" vertical="top"/>
    </xf>
    <xf numFmtId="49" fontId="22" fillId="0" borderId="0" xfId="0" applyNumberFormat="1" applyFont="1"/>
    <xf numFmtId="49" fontId="22" fillId="0" borderId="0" xfId="0" applyNumberFormat="1" applyFont="1" applyAlignment="1">
      <alignment horizontal="left"/>
    </xf>
    <xf numFmtId="49" fontId="22" fillId="0" borderId="0" xfId="0" applyNumberFormat="1" applyFont="1" applyFill="1" applyAlignment="1">
      <alignment horizontal="left" vertical="top" wrapText="1"/>
    </xf>
    <xf numFmtId="49" fontId="22" fillId="0" borderId="0" xfId="0" applyNumberFormat="1" applyFont="1" applyAlignment="1">
      <alignment horizontal="left" vertical="top" wrapText="1"/>
    </xf>
    <xf numFmtId="49" fontId="22" fillId="0" borderId="0" xfId="0" applyNumberFormat="1" applyFont="1" applyAlignment="1">
      <alignment horizontal="left" vertical="top"/>
    </xf>
    <xf numFmtId="49" fontId="22" fillId="0" borderId="0" xfId="0" applyNumberFormat="1" applyFont="1" applyAlignment="1">
      <alignment horizontal="left" wrapText="1"/>
    </xf>
    <xf numFmtId="49" fontId="22" fillId="0" borderId="0" xfId="0" applyNumberFormat="1" applyFont="1" applyAlignment="1">
      <alignment horizontal="right"/>
    </xf>
    <xf numFmtId="3" fontId="20" fillId="0" borderId="0" xfId="0" applyNumberFormat="1" applyFont="1" applyFill="1" applyBorder="1" applyAlignment="1"/>
    <xf numFmtId="0" fontId="40" fillId="0" borderId="0" xfId="48" applyFont="1" applyAlignment="1">
      <alignment horizontal="left"/>
    </xf>
    <xf numFmtId="0" fontId="41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49" fontId="45" fillId="0" borderId="0" xfId="0" applyNumberFormat="1" applyFont="1" applyAlignment="1">
      <alignment horizontal="center" vertical="center"/>
    </xf>
    <xf numFmtId="0" fontId="21" fillId="0" borderId="11" xfId="0" applyFont="1" applyBorder="1" applyAlignment="1">
      <alignment horizontal="right" wrapText="1"/>
    </xf>
    <xf numFmtId="3" fontId="22" fillId="0" borderId="0" xfId="0" applyNumberFormat="1" applyFont="1" applyAlignment="1">
      <alignment horizontal="center"/>
    </xf>
    <xf numFmtId="3" fontId="22" fillId="0" borderId="21" xfId="0" applyNumberFormat="1" applyFont="1" applyFill="1" applyBorder="1" applyAlignment="1">
      <alignment horizontal="center"/>
    </xf>
    <xf numFmtId="3" fontId="22" fillId="0" borderId="11" xfId="0" applyNumberFormat="1" applyFont="1" applyFill="1" applyBorder="1" applyAlignment="1">
      <alignment horizontal="center"/>
    </xf>
    <xf numFmtId="3" fontId="22" fillId="0" borderId="11" xfId="0" applyNumberFormat="1" applyFont="1" applyBorder="1" applyAlignment="1">
      <alignment horizontal="center"/>
    </xf>
    <xf numFmtId="3" fontId="22" fillId="0" borderId="13" xfId="0" applyNumberFormat="1" applyFont="1" applyBorder="1" applyAlignment="1">
      <alignment horizontal="center"/>
    </xf>
    <xf numFmtId="0" fontId="21" fillId="0" borderId="0" xfId="0" applyNumberFormat="1" applyFont="1" applyAlignment="1">
      <alignment horizontal="left"/>
    </xf>
    <xf numFmtId="3" fontId="20" fillId="0" borderId="0" xfId="0" applyNumberFormat="1" applyFont="1" applyFill="1" applyAlignment="1">
      <alignment horizontal="left" wrapText="1"/>
    </xf>
    <xf numFmtId="3" fontId="22" fillId="0" borderId="21" xfId="0" applyNumberFormat="1" applyFont="1" applyBorder="1" applyAlignment="1">
      <alignment horizontal="center"/>
    </xf>
    <xf numFmtId="0" fontId="21" fillId="0" borderId="0" xfId="0" applyFont="1" applyAlignment="1">
      <alignment horizontal="right"/>
    </xf>
    <xf numFmtId="0" fontId="22" fillId="0" borderId="20" xfId="0" applyFont="1" applyFill="1" applyBorder="1" applyAlignment="1">
      <alignment horizontal="left" wrapText="1"/>
    </xf>
    <xf numFmtId="0" fontId="22" fillId="0" borderId="0" xfId="0" applyFont="1" applyAlignment="1">
      <alignment horizontal="left" wrapText="1"/>
    </xf>
    <xf numFmtId="3" fontId="20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 xr:uid="{00000000-0005-0000-0000-000027000000}"/>
    <cellStyle name="Normal 2 2" xfId="45" xr:uid="{00000000-0005-0000-0000-000028000000}"/>
    <cellStyle name="Normal 3" xfId="46" xr:uid="{00000000-0005-0000-0000-000029000000}"/>
    <cellStyle name="Normal 8" xfId="43" xr:uid="{00000000-0005-0000-0000-00002A000000}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llocations\Grant%20allocations\2018-19\Teaching\Grant%20tables\Templates\Spring%202018\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workbookViewId="0"/>
  </sheetViews>
  <sheetFormatPr defaultColWidth="9.1796875" defaultRowHeight="12.5" x14ac:dyDescent="0.25"/>
  <cols>
    <col min="1" max="10" width="9.1796875" style="196"/>
    <col min="11" max="11" width="25.26953125" style="196" customWidth="1"/>
    <col min="12" max="18" width="9.1796875" style="196"/>
    <col min="19" max="20" width="9.1796875" style="196" hidden="1" customWidth="1"/>
    <col min="21" max="16384" width="9.1796875" style="196"/>
  </cols>
  <sheetData>
    <row r="2" spans="1:20" ht="124.5" customHeight="1" x14ac:dyDescent="0.3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6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65">
      <c r="A4" s="285" t="str">
        <f>INSTNAME</f>
        <v>University of Exeter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2.5" x14ac:dyDescent="0.65">
      <c r="A5" s="284">
        <f>UKPRN</f>
        <v>10007792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5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5" x14ac:dyDescent="0.3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35">
      <c r="A8" s="200"/>
    </row>
    <row r="9" spans="1:20" s="201" customFormat="1" ht="15" customHeight="1" x14ac:dyDescent="0.35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35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35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35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35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35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.5" x14ac:dyDescent="0.35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14:I14" location="Table_F!A1" display="Table F: 2018-19 HEIF formula parameters" xr:uid="{00000000-0004-0000-0000-000004000000}"/>
    <hyperlink ref="A9:I9" location="Table_A!A1" display="Table A: 2018-19 Summary of allocation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O39"/>
  <sheetViews>
    <sheetView showGridLines="0" zoomScaleNormal="100" workbookViewId="0"/>
  </sheetViews>
  <sheetFormatPr defaultColWidth="9.1796875" defaultRowHeight="12.5" x14ac:dyDescent="0.25"/>
  <cols>
    <col min="1" max="1" width="16.453125" style="196" customWidth="1"/>
    <col min="2" max="2" width="15.1796875" style="196" customWidth="1"/>
    <col min="3" max="3" width="21.453125" style="196" customWidth="1"/>
    <col min="4" max="4" width="14.26953125" style="196" customWidth="1"/>
    <col min="5" max="5" width="13.26953125" style="196" customWidth="1"/>
    <col min="6" max="6" width="14.453125" style="196" customWidth="1"/>
    <col min="7" max="7" width="8.453125" style="196" customWidth="1"/>
    <col min="8" max="8" width="10.453125" style="196" customWidth="1"/>
    <col min="9" max="9" width="10.81640625" style="196" customWidth="1"/>
    <col min="10" max="10" width="18.7265625" style="196" hidden="1" customWidth="1"/>
    <col min="11" max="12" width="9.1796875" style="196" hidden="1" customWidth="1"/>
    <col min="13" max="13" width="11.26953125" style="196" hidden="1" customWidth="1"/>
    <col min="14" max="14" width="14.54296875" style="196" hidden="1" customWidth="1"/>
    <col min="15" max="15" width="11.54296875" style="196" bestFit="1" customWidth="1"/>
    <col min="16" max="16384" width="9.1796875" style="196"/>
  </cols>
  <sheetData>
    <row r="2" spans="1:15" ht="15.5" x14ac:dyDescent="0.3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3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3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3">
      <c r="A5" s="194" t="s">
        <v>56</v>
      </c>
      <c r="B5" s="96">
        <v>10007792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3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3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3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3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3">
      <c r="A10" s="7" t="s">
        <v>1</v>
      </c>
      <c r="B10" s="7"/>
      <c r="C10" s="7"/>
      <c r="D10" s="13" t="s">
        <v>20</v>
      </c>
      <c r="E10" s="89"/>
      <c r="F10" s="89">
        <v>17977209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3">
      <c r="A11" s="6"/>
      <c r="B11" s="6"/>
      <c r="C11" s="6"/>
      <c r="D11" s="86" t="s">
        <v>3</v>
      </c>
      <c r="E11" s="90"/>
      <c r="F11" s="90">
        <v>0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3">
      <c r="A12" s="28"/>
      <c r="B12" s="186"/>
      <c r="C12" s="186"/>
      <c r="D12" s="186" t="s">
        <v>111</v>
      </c>
      <c r="E12" s="187">
        <f>QR_TOT</f>
        <v>17977209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17977209</v>
      </c>
    </row>
    <row r="13" spans="1:15" ht="14.25" customHeight="1" x14ac:dyDescent="0.3">
      <c r="A13" s="28"/>
      <c r="B13" s="267"/>
      <c r="C13" s="267"/>
      <c r="D13" s="267" t="s">
        <v>191</v>
      </c>
      <c r="E13" s="95"/>
      <c r="F13" s="20">
        <v>1121836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3">
      <c r="A14" s="7"/>
      <c r="B14" s="7"/>
      <c r="C14" s="7"/>
      <c r="D14" s="13" t="s">
        <v>21</v>
      </c>
      <c r="E14" s="89"/>
      <c r="F14" s="89">
        <v>1630010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3">
      <c r="A15" s="7"/>
      <c r="B15" s="7"/>
      <c r="C15" s="7"/>
      <c r="D15" s="13" t="s">
        <v>22</v>
      </c>
      <c r="E15" s="89"/>
      <c r="F15" s="89">
        <v>485339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3">
      <c r="A16" s="7"/>
      <c r="B16" s="7"/>
      <c r="C16" s="7"/>
      <c r="D16" s="13" t="s">
        <v>109</v>
      </c>
      <c r="E16" s="89"/>
      <c r="F16" s="89">
        <v>5048660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3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3">
      <c r="A18" s="2"/>
      <c r="B18" s="2"/>
      <c r="C18" s="2"/>
      <c r="D18" s="15" t="s">
        <v>59</v>
      </c>
      <c r="E18" s="89"/>
      <c r="F18" s="89">
        <v>26263054</v>
      </c>
      <c r="G18" s="14"/>
      <c r="H18" s="14"/>
      <c r="J18" s="268" t="s">
        <v>78</v>
      </c>
    </row>
    <row r="19" spans="1:14" ht="13.5" x14ac:dyDescent="0.3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3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3">
      <c r="A21" s="2" t="s">
        <v>118</v>
      </c>
      <c r="B21" s="2"/>
      <c r="C21" s="2"/>
      <c r="D21" s="13" t="s">
        <v>119</v>
      </c>
      <c r="E21" s="89"/>
      <c r="F21" s="89">
        <v>3836908</v>
      </c>
      <c r="G21" s="14"/>
      <c r="H21" s="14"/>
      <c r="J21" s="62" t="s">
        <v>163</v>
      </c>
    </row>
    <row r="22" spans="1:14" s="3" customFormat="1" ht="13.5" x14ac:dyDescent="0.3">
      <c r="A22" s="2"/>
      <c r="B22" s="2"/>
      <c r="C22" s="208"/>
      <c r="D22" s="143" t="s">
        <v>160</v>
      </c>
      <c r="E22" s="144">
        <f>HEIF_MAIN*(50/203)</f>
        <v>945051.23152709357</v>
      </c>
      <c r="G22" s="14"/>
      <c r="H22" s="14"/>
      <c r="M22" s="61"/>
      <c r="N22" s="61"/>
    </row>
    <row r="23" spans="1:14" s="3" customFormat="1" ht="13.5" x14ac:dyDescent="0.3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3">
      <c r="A24" s="2"/>
      <c r="B24" s="2"/>
      <c r="C24" s="2"/>
      <c r="D24" s="15" t="s">
        <v>120</v>
      </c>
      <c r="E24" s="89"/>
      <c r="F24" s="89">
        <v>3836908</v>
      </c>
      <c r="G24" s="14"/>
      <c r="H24" s="14"/>
      <c r="J24" s="62" t="s">
        <v>112</v>
      </c>
    </row>
    <row r="25" spans="1:14" ht="13.5" x14ac:dyDescent="0.3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3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5" x14ac:dyDescent="0.35">
      <c r="A27" s="1" t="s">
        <v>10</v>
      </c>
      <c r="B27" s="1"/>
      <c r="C27" s="1"/>
      <c r="D27" s="6"/>
      <c r="E27" s="88"/>
      <c r="F27" s="88">
        <v>30099962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" thickBot="1" x14ac:dyDescent="0.4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3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3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3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3">
      <c r="D32" s="10"/>
      <c r="E32" s="10"/>
      <c r="F32" s="19"/>
      <c r="G32" s="17"/>
      <c r="H32" s="17"/>
      <c r="J32" s="61"/>
    </row>
    <row r="33" spans="1:14" s="3" customFormat="1" ht="24" customHeight="1" x14ac:dyDescent="0.3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3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3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3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3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3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3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pageSetUpPr fitToPage="1"/>
  </sheetPr>
  <dimension ref="A1:Z292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796875" defaultRowHeight="13.5" x14ac:dyDescent="0.3"/>
  <cols>
    <col min="1" max="1" width="12.453125" style="274" customWidth="1"/>
    <col min="2" max="2" width="3.81640625" style="275" customWidth="1"/>
    <col min="3" max="3" width="2.7265625" style="275" customWidth="1"/>
    <col min="4" max="4" width="50.1796875" style="274" customWidth="1"/>
    <col min="5" max="5" width="15.54296875" style="274" customWidth="1"/>
    <col min="6" max="10" width="8.81640625" style="5" customWidth="1"/>
    <col min="11" max="22" width="8.81640625" style="14" customWidth="1"/>
    <col min="23" max="23" width="13" style="5" customWidth="1"/>
    <col min="24" max="24" width="13" style="16" customWidth="1"/>
    <col min="25" max="25" width="13" style="5" customWidth="1"/>
    <col min="26" max="26" width="9.1796875" style="5" customWidth="1"/>
    <col min="27" max="28" width="9.1796875" style="5"/>
    <col min="29" max="29" width="9.1796875" style="5" customWidth="1"/>
    <col min="30" max="16384" width="9.1796875" style="5"/>
  </cols>
  <sheetData>
    <row r="1" spans="1:26" x14ac:dyDescent="0.3">
      <c r="A1" s="5"/>
      <c r="B1" s="287"/>
      <c r="C1" s="287"/>
      <c r="D1" s="287"/>
      <c r="E1" s="5"/>
      <c r="W1" s="16"/>
      <c r="Z1" s="14"/>
    </row>
    <row r="2" spans="1:26" ht="15.5" x14ac:dyDescent="0.3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3">
      <c r="A3" s="31"/>
      <c r="B3" s="31"/>
      <c r="C3" s="31"/>
      <c r="D3" s="5"/>
      <c r="E3" s="5"/>
      <c r="W3" s="16"/>
    </row>
    <row r="4" spans="1:26" x14ac:dyDescent="0.3">
      <c r="A4" s="194" t="s">
        <v>55</v>
      </c>
      <c r="B4" s="269" t="str">
        <f>INSTNAME</f>
        <v>University of Exeter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3">
      <c r="A5" s="194" t="s">
        <v>56</v>
      </c>
      <c r="B5" s="292">
        <f>UKPRN</f>
        <v>10007792</v>
      </c>
      <c r="C5" s="292"/>
      <c r="D5" s="292"/>
      <c r="E5" s="5"/>
      <c r="W5" s="16"/>
      <c r="Y5" s="20"/>
    </row>
    <row r="6" spans="1:26" s="14" customFormat="1" ht="15" customHeight="1" x14ac:dyDescent="0.3">
      <c r="W6" s="30"/>
      <c r="X6" s="30"/>
      <c r="Y6" s="89"/>
    </row>
    <row r="7" spans="1:26" ht="14.25" customHeight="1" x14ac:dyDescent="0.3">
      <c r="A7" s="5"/>
      <c r="B7" s="31"/>
      <c r="C7" s="31" t="s">
        <v>108</v>
      </c>
      <c r="D7" s="5"/>
      <c r="E7" s="82">
        <f>SUM(W15:W217)</f>
        <v>17977209</v>
      </c>
      <c r="W7" s="16"/>
      <c r="X7" s="14"/>
      <c r="Y7" s="89"/>
      <c r="Z7" s="31"/>
    </row>
    <row r="8" spans="1:26" s="14" customFormat="1" ht="14.25" customHeight="1" x14ac:dyDescent="0.3">
      <c r="C8" s="31" t="s">
        <v>3</v>
      </c>
      <c r="E8" s="82">
        <f>SUM(X15:X217)</f>
        <v>0</v>
      </c>
      <c r="H8" s="5"/>
      <c r="I8" s="5"/>
      <c r="J8" s="5"/>
      <c r="X8" s="5"/>
      <c r="Y8" s="89"/>
      <c r="Z8" s="33"/>
    </row>
    <row r="9" spans="1:26" s="14" customFormat="1" ht="14.25" customHeight="1" x14ac:dyDescent="0.3">
      <c r="C9" s="31" t="s">
        <v>191</v>
      </c>
      <c r="E9" s="82">
        <f>SUM(Y15:Y217)</f>
        <v>1121836</v>
      </c>
      <c r="H9" s="5"/>
      <c r="I9" s="5"/>
      <c r="J9" s="5"/>
      <c r="X9" s="5"/>
      <c r="Y9" s="89"/>
      <c r="Z9" s="33"/>
    </row>
    <row r="10" spans="1:26" x14ac:dyDescent="0.3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3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3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3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3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3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x14ac:dyDescent="0.3">
      <c r="A16" s="270" t="s">
        <v>200</v>
      </c>
      <c r="B16" s="270">
        <v>1</v>
      </c>
      <c r="C16" s="270" t="s">
        <v>201</v>
      </c>
      <c r="D16" s="270" t="s">
        <v>202</v>
      </c>
      <c r="E16" s="270" t="s">
        <v>203</v>
      </c>
      <c r="F16" s="225">
        <v>35.6</v>
      </c>
      <c r="G16" s="225">
        <v>41.1</v>
      </c>
      <c r="H16" s="225">
        <v>18.899999999999999</v>
      </c>
      <c r="I16" s="225">
        <v>0</v>
      </c>
      <c r="J16" s="225">
        <v>4.4000000000000004</v>
      </c>
      <c r="K16" s="226">
        <v>8.7219999999999995</v>
      </c>
      <c r="L16" s="226">
        <v>10.069000000000001</v>
      </c>
      <c r="M16" s="226">
        <v>4.63</v>
      </c>
      <c r="N16" s="226">
        <v>0</v>
      </c>
      <c r="O16" s="226">
        <v>1.0780000000000001</v>
      </c>
      <c r="P16" s="226">
        <v>18.791</v>
      </c>
      <c r="Q16" s="226">
        <v>34.887999999999998</v>
      </c>
      <c r="R16" s="226">
        <v>10.069000000000001</v>
      </c>
      <c r="S16" s="226">
        <v>0</v>
      </c>
      <c r="T16" s="226">
        <v>0</v>
      </c>
      <c r="U16" s="226">
        <v>0</v>
      </c>
      <c r="V16" s="226">
        <v>44.957999999999998</v>
      </c>
      <c r="W16" s="227">
        <v>603514</v>
      </c>
      <c r="X16" s="227">
        <v>0</v>
      </c>
      <c r="Y16" s="227">
        <v>37661</v>
      </c>
    </row>
    <row r="17" spans="1:25" s="50" customFormat="1" x14ac:dyDescent="0.3">
      <c r="A17" s="270" t="s">
        <v>200</v>
      </c>
      <c r="B17" s="270">
        <v>1</v>
      </c>
      <c r="C17" s="270" t="s">
        <v>201</v>
      </c>
      <c r="D17" s="270" t="s">
        <v>202</v>
      </c>
      <c r="E17" s="270" t="s">
        <v>204</v>
      </c>
      <c r="F17" s="225">
        <v>80</v>
      </c>
      <c r="G17" s="225">
        <v>20</v>
      </c>
      <c r="H17" s="225">
        <v>0</v>
      </c>
      <c r="I17" s="225">
        <v>0</v>
      </c>
      <c r="J17" s="225">
        <v>0</v>
      </c>
      <c r="K17" s="226">
        <v>19.600000000000001</v>
      </c>
      <c r="L17" s="226">
        <v>4.9000000000000004</v>
      </c>
      <c r="M17" s="226">
        <v>0</v>
      </c>
      <c r="N17" s="226">
        <v>0</v>
      </c>
      <c r="O17" s="226">
        <v>0</v>
      </c>
      <c r="P17" s="226">
        <v>24.5</v>
      </c>
      <c r="Q17" s="226">
        <v>78.400000000000006</v>
      </c>
      <c r="R17" s="226">
        <v>4.9000000000000004</v>
      </c>
      <c r="S17" s="226">
        <v>0</v>
      </c>
      <c r="T17" s="226">
        <v>0</v>
      </c>
      <c r="U17" s="226">
        <v>0</v>
      </c>
      <c r="V17" s="226">
        <v>83.3</v>
      </c>
      <c r="W17" s="227">
        <v>197052</v>
      </c>
      <c r="X17" s="227">
        <v>0</v>
      </c>
      <c r="Y17" s="227">
        <v>12297</v>
      </c>
    </row>
    <row r="18" spans="1:25" s="50" customFormat="1" x14ac:dyDescent="0.3">
      <c r="A18" s="270" t="s">
        <v>200</v>
      </c>
      <c r="B18" s="270">
        <v>1</v>
      </c>
      <c r="C18" s="270" t="s">
        <v>201</v>
      </c>
      <c r="D18" s="270" t="s">
        <v>202</v>
      </c>
      <c r="E18" s="270" t="s">
        <v>205</v>
      </c>
      <c r="F18" s="225">
        <v>0</v>
      </c>
      <c r="G18" s="225">
        <v>87.5</v>
      </c>
      <c r="H18" s="225">
        <v>12.5</v>
      </c>
      <c r="I18" s="225">
        <v>0</v>
      </c>
      <c r="J18" s="225">
        <v>0</v>
      </c>
      <c r="K18" s="226">
        <v>0</v>
      </c>
      <c r="L18" s="226">
        <v>21.437999999999999</v>
      </c>
      <c r="M18" s="226">
        <v>3.0630000000000002</v>
      </c>
      <c r="N18" s="226">
        <v>0</v>
      </c>
      <c r="O18" s="226">
        <v>0</v>
      </c>
      <c r="P18" s="226">
        <v>21.437999999999999</v>
      </c>
      <c r="Q18" s="226">
        <v>0</v>
      </c>
      <c r="R18" s="226">
        <v>21.437999999999999</v>
      </c>
      <c r="S18" s="226">
        <v>0</v>
      </c>
      <c r="T18" s="226">
        <v>0</v>
      </c>
      <c r="U18" s="226">
        <v>0</v>
      </c>
      <c r="V18" s="226">
        <v>21.437999999999999</v>
      </c>
      <c r="W18" s="227">
        <v>38418</v>
      </c>
      <c r="X18" s="227">
        <v>0</v>
      </c>
      <c r="Y18" s="227">
        <v>2397</v>
      </c>
    </row>
    <row r="19" spans="1:25" s="50" customFormat="1" x14ac:dyDescent="0.3">
      <c r="A19" s="270" t="s">
        <v>200</v>
      </c>
      <c r="B19" s="270">
        <v>2</v>
      </c>
      <c r="C19" s="270" t="s">
        <v>201</v>
      </c>
      <c r="D19" s="270" t="s">
        <v>206</v>
      </c>
      <c r="E19" s="270" t="s">
        <v>203</v>
      </c>
      <c r="F19" s="225">
        <v>16.899999999999999</v>
      </c>
      <c r="G19" s="225">
        <v>59.5</v>
      </c>
      <c r="H19" s="225">
        <v>21.4</v>
      </c>
      <c r="I19" s="225">
        <v>2.2000000000000002</v>
      </c>
      <c r="J19" s="225">
        <v>0</v>
      </c>
      <c r="K19" s="226">
        <v>4.2</v>
      </c>
      <c r="L19" s="226">
        <v>14.786</v>
      </c>
      <c r="M19" s="226">
        <v>5.3179999999999996</v>
      </c>
      <c r="N19" s="226">
        <v>0.54700000000000004</v>
      </c>
      <c r="O19" s="226">
        <v>0</v>
      </c>
      <c r="P19" s="226">
        <v>18.984999999999999</v>
      </c>
      <c r="Q19" s="226">
        <v>16.798999999999999</v>
      </c>
      <c r="R19" s="226">
        <v>14.786</v>
      </c>
      <c r="S19" s="226">
        <v>0</v>
      </c>
      <c r="T19" s="226">
        <v>0</v>
      </c>
      <c r="U19" s="226">
        <v>0</v>
      </c>
      <c r="V19" s="226">
        <v>31.584</v>
      </c>
      <c r="W19" s="227">
        <v>423992</v>
      </c>
      <c r="X19" s="227">
        <v>0</v>
      </c>
      <c r="Y19" s="227">
        <v>26458</v>
      </c>
    </row>
    <row r="20" spans="1:25" s="50" customFormat="1" x14ac:dyDescent="0.3">
      <c r="A20" s="270" t="s">
        <v>200</v>
      </c>
      <c r="B20" s="270">
        <v>2</v>
      </c>
      <c r="C20" s="270" t="s">
        <v>201</v>
      </c>
      <c r="D20" s="270" t="s">
        <v>206</v>
      </c>
      <c r="E20" s="270" t="s">
        <v>204</v>
      </c>
      <c r="F20" s="225">
        <v>40</v>
      </c>
      <c r="G20" s="225">
        <v>60</v>
      </c>
      <c r="H20" s="225">
        <v>0</v>
      </c>
      <c r="I20" s="225">
        <v>0</v>
      </c>
      <c r="J20" s="225">
        <v>0</v>
      </c>
      <c r="K20" s="226">
        <v>9.94</v>
      </c>
      <c r="L20" s="226">
        <v>14.91</v>
      </c>
      <c r="M20" s="226">
        <v>0</v>
      </c>
      <c r="N20" s="226">
        <v>0</v>
      </c>
      <c r="O20" s="226">
        <v>0</v>
      </c>
      <c r="P20" s="226">
        <v>24.85</v>
      </c>
      <c r="Q20" s="226">
        <v>39.76</v>
      </c>
      <c r="R20" s="226">
        <v>14.91</v>
      </c>
      <c r="S20" s="226">
        <v>0</v>
      </c>
      <c r="T20" s="226">
        <v>0</v>
      </c>
      <c r="U20" s="226">
        <v>0</v>
      </c>
      <c r="V20" s="226">
        <v>54.67</v>
      </c>
      <c r="W20" s="227">
        <v>129326</v>
      </c>
      <c r="X20" s="227">
        <v>0</v>
      </c>
      <c r="Y20" s="227">
        <v>8070</v>
      </c>
    </row>
    <row r="21" spans="1:25" s="50" customFormat="1" x14ac:dyDescent="0.3">
      <c r="A21" s="270" t="s">
        <v>200</v>
      </c>
      <c r="B21" s="270">
        <v>2</v>
      </c>
      <c r="C21" s="270" t="s">
        <v>201</v>
      </c>
      <c r="D21" s="270" t="s">
        <v>206</v>
      </c>
      <c r="E21" s="270" t="s">
        <v>205</v>
      </c>
      <c r="F21" s="225">
        <v>37.5</v>
      </c>
      <c r="G21" s="225">
        <v>62.5</v>
      </c>
      <c r="H21" s="225">
        <v>0</v>
      </c>
      <c r="I21" s="225">
        <v>0</v>
      </c>
      <c r="J21" s="225">
        <v>0</v>
      </c>
      <c r="K21" s="226">
        <v>9.3190000000000008</v>
      </c>
      <c r="L21" s="226">
        <v>15.531000000000001</v>
      </c>
      <c r="M21" s="226">
        <v>0</v>
      </c>
      <c r="N21" s="226">
        <v>0</v>
      </c>
      <c r="O21" s="226">
        <v>0</v>
      </c>
      <c r="P21" s="226">
        <v>24.85</v>
      </c>
      <c r="Q21" s="226">
        <v>37.274999999999999</v>
      </c>
      <c r="R21" s="226">
        <v>15.531000000000001</v>
      </c>
      <c r="S21" s="226">
        <v>0</v>
      </c>
      <c r="T21" s="226">
        <v>0</v>
      </c>
      <c r="U21" s="226">
        <v>0</v>
      </c>
      <c r="V21" s="226">
        <v>52.805999999999997</v>
      </c>
      <c r="W21" s="227">
        <v>94633</v>
      </c>
      <c r="X21" s="227">
        <v>0</v>
      </c>
      <c r="Y21" s="227">
        <v>5905</v>
      </c>
    </row>
    <row r="22" spans="1:25" s="50" customFormat="1" x14ac:dyDescent="0.3">
      <c r="A22" s="270" t="s">
        <v>200</v>
      </c>
      <c r="B22" s="270">
        <v>4</v>
      </c>
      <c r="C22" s="270" t="s">
        <v>201</v>
      </c>
      <c r="D22" s="270" t="s">
        <v>207</v>
      </c>
      <c r="E22" s="270" t="s">
        <v>203</v>
      </c>
      <c r="F22" s="225">
        <v>31.4</v>
      </c>
      <c r="G22" s="225">
        <v>51.7</v>
      </c>
      <c r="H22" s="225">
        <v>16.100000000000001</v>
      </c>
      <c r="I22" s="225">
        <v>0.8</v>
      </c>
      <c r="J22" s="225">
        <v>0</v>
      </c>
      <c r="K22" s="226">
        <v>10.141999999999999</v>
      </c>
      <c r="L22" s="226">
        <v>16.699000000000002</v>
      </c>
      <c r="M22" s="226">
        <v>5.2</v>
      </c>
      <c r="N22" s="226">
        <v>0.25800000000000001</v>
      </c>
      <c r="O22" s="226">
        <v>0</v>
      </c>
      <c r="P22" s="226">
        <v>26.841000000000001</v>
      </c>
      <c r="Q22" s="226">
        <v>40.569000000000003</v>
      </c>
      <c r="R22" s="226">
        <v>16.699000000000002</v>
      </c>
      <c r="S22" s="226">
        <v>0</v>
      </c>
      <c r="T22" s="226">
        <v>0</v>
      </c>
      <c r="U22" s="226">
        <v>0</v>
      </c>
      <c r="V22" s="226">
        <v>57.268000000000001</v>
      </c>
      <c r="W22" s="227">
        <v>768770</v>
      </c>
      <c r="X22" s="227">
        <v>0</v>
      </c>
      <c r="Y22" s="227">
        <v>47974</v>
      </c>
    </row>
    <row r="23" spans="1:25" s="50" customFormat="1" x14ac:dyDescent="0.3">
      <c r="A23" s="270" t="s">
        <v>200</v>
      </c>
      <c r="B23" s="270">
        <v>4</v>
      </c>
      <c r="C23" s="270" t="s">
        <v>201</v>
      </c>
      <c r="D23" s="270" t="s">
        <v>207</v>
      </c>
      <c r="E23" s="270" t="s">
        <v>204</v>
      </c>
      <c r="F23" s="225">
        <v>40</v>
      </c>
      <c r="G23" s="225">
        <v>40</v>
      </c>
      <c r="H23" s="225">
        <v>20</v>
      </c>
      <c r="I23" s="225">
        <v>0</v>
      </c>
      <c r="J23" s="225">
        <v>0</v>
      </c>
      <c r="K23" s="226">
        <v>12.92</v>
      </c>
      <c r="L23" s="226">
        <v>12.92</v>
      </c>
      <c r="M23" s="226">
        <v>6.46</v>
      </c>
      <c r="N23" s="226">
        <v>0</v>
      </c>
      <c r="O23" s="226">
        <v>0</v>
      </c>
      <c r="P23" s="226">
        <v>25.84</v>
      </c>
      <c r="Q23" s="226">
        <v>51.68</v>
      </c>
      <c r="R23" s="226">
        <v>12.92</v>
      </c>
      <c r="S23" s="226">
        <v>0</v>
      </c>
      <c r="T23" s="226">
        <v>0</v>
      </c>
      <c r="U23" s="226">
        <v>0</v>
      </c>
      <c r="V23" s="226">
        <v>64.599999999999994</v>
      </c>
      <c r="W23" s="227">
        <v>152816</v>
      </c>
      <c r="X23" s="227">
        <v>0</v>
      </c>
      <c r="Y23" s="227">
        <v>9536</v>
      </c>
    </row>
    <row r="24" spans="1:25" s="50" customFormat="1" x14ac:dyDescent="0.3">
      <c r="A24" s="270" t="s">
        <v>200</v>
      </c>
      <c r="B24" s="270">
        <v>4</v>
      </c>
      <c r="C24" s="270" t="s">
        <v>201</v>
      </c>
      <c r="D24" s="270" t="s">
        <v>207</v>
      </c>
      <c r="E24" s="270" t="s">
        <v>205</v>
      </c>
      <c r="F24" s="225">
        <v>62.5</v>
      </c>
      <c r="G24" s="225">
        <v>37.5</v>
      </c>
      <c r="H24" s="225">
        <v>0</v>
      </c>
      <c r="I24" s="225">
        <v>0</v>
      </c>
      <c r="J24" s="225">
        <v>0</v>
      </c>
      <c r="K24" s="226">
        <v>20.187000000000001</v>
      </c>
      <c r="L24" s="226">
        <v>12.113</v>
      </c>
      <c r="M24" s="226">
        <v>0</v>
      </c>
      <c r="N24" s="226">
        <v>0</v>
      </c>
      <c r="O24" s="226">
        <v>0</v>
      </c>
      <c r="P24" s="226">
        <v>32.299999999999997</v>
      </c>
      <c r="Q24" s="226">
        <v>80.75</v>
      </c>
      <c r="R24" s="226">
        <v>12.113</v>
      </c>
      <c r="S24" s="226">
        <v>0</v>
      </c>
      <c r="T24" s="226">
        <v>0</v>
      </c>
      <c r="U24" s="226">
        <v>0</v>
      </c>
      <c r="V24" s="226">
        <v>92.861999999999995</v>
      </c>
      <c r="W24" s="227">
        <v>166417</v>
      </c>
      <c r="X24" s="227">
        <v>0</v>
      </c>
      <c r="Y24" s="227">
        <v>10385</v>
      </c>
    </row>
    <row r="25" spans="1:25" s="50" customFormat="1" x14ac:dyDescent="0.3">
      <c r="A25" s="270" t="s">
        <v>200</v>
      </c>
      <c r="B25" s="270">
        <v>5</v>
      </c>
      <c r="C25" s="270" t="s">
        <v>201</v>
      </c>
      <c r="D25" s="270" t="s">
        <v>208</v>
      </c>
      <c r="E25" s="270" t="s">
        <v>203</v>
      </c>
      <c r="F25" s="225">
        <v>26.7</v>
      </c>
      <c r="G25" s="225">
        <v>55.1</v>
      </c>
      <c r="H25" s="225">
        <v>16.600000000000001</v>
      </c>
      <c r="I25" s="225">
        <v>0</v>
      </c>
      <c r="J25" s="225">
        <v>1.6</v>
      </c>
      <c r="K25" s="226">
        <v>14.573</v>
      </c>
      <c r="L25" s="226">
        <v>30.074000000000002</v>
      </c>
      <c r="M25" s="226">
        <v>9.06</v>
      </c>
      <c r="N25" s="226">
        <v>0</v>
      </c>
      <c r="O25" s="226">
        <v>0.873</v>
      </c>
      <c r="P25" s="226">
        <v>44.646000000000001</v>
      </c>
      <c r="Q25" s="226">
        <v>58.290999999999997</v>
      </c>
      <c r="R25" s="226">
        <v>30.074000000000002</v>
      </c>
      <c r="S25" s="226">
        <v>0</v>
      </c>
      <c r="T25" s="226">
        <v>0</v>
      </c>
      <c r="U25" s="226">
        <v>0</v>
      </c>
      <c r="V25" s="226">
        <v>88.364999999999995</v>
      </c>
      <c r="W25" s="227">
        <v>1186221</v>
      </c>
      <c r="X25" s="227">
        <v>0</v>
      </c>
      <c r="Y25" s="227">
        <v>74024</v>
      </c>
    </row>
    <row r="26" spans="1:25" s="50" customFormat="1" x14ac:dyDescent="0.3">
      <c r="A26" s="270" t="s">
        <v>200</v>
      </c>
      <c r="B26" s="270">
        <v>5</v>
      </c>
      <c r="C26" s="270" t="s">
        <v>201</v>
      </c>
      <c r="D26" s="270" t="s">
        <v>208</v>
      </c>
      <c r="E26" s="270" t="s">
        <v>204</v>
      </c>
      <c r="F26" s="225">
        <v>50</v>
      </c>
      <c r="G26" s="225">
        <v>50</v>
      </c>
      <c r="H26" s="225">
        <v>0</v>
      </c>
      <c r="I26" s="225">
        <v>0</v>
      </c>
      <c r="J26" s="225">
        <v>0</v>
      </c>
      <c r="K26" s="226">
        <v>27.29</v>
      </c>
      <c r="L26" s="226">
        <v>27.29</v>
      </c>
      <c r="M26" s="226">
        <v>0</v>
      </c>
      <c r="N26" s="226">
        <v>0</v>
      </c>
      <c r="O26" s="226">
        <v>0</v>
      </c>
      <c r="P26" s="226">
        <v>54.58</v>
      </c>
      <c r="Q26" s="226">
        <v>109.16</v>
      </c>
      <c r="R26" s="226">
        <v>27.29</v>
      </c>
      <c r="S26" s="226">
        <v>0</v>
      </c>
      <c r="T26" s="226">
        <v>0</v>
      </c>
      <c r="U26" s="226">
        <v>0</v>
      </c>
      <c r="V26" s="226">
        <v>136.44999999999999</v>
      </c>
      <c r="W26" s="227">
        <v>322782</v>
      </c>
      <c r="X26" s="227">
        <v>0</v>
      </c>
      <c r="Y26" s="227">
        <v>20143</v>
      </c>
    </row>
    <row r="27" spans="1:25" s="50" customFormat="1" x14ac:dyDescent="0.3">
      <c r="A27" s="270" t="s">
        <v>200</v>
      </c>
      <c r="B27" s="270">
        <v>5</v>
      </c>
      <c r="C27" s="270" t="s">
        <v>201</v>
      </c>
      <c r="D27" s="270" t="s">
        <v>208</v>
      </c>
      <c r="E27" s="270" t="s">
        <v>205</v>
      </c>
      <c r="F27" s="225">
        <v>12.5</v>
      </c>
      <c r="G27" s="225">
        <v>87.5</v>
      </c>
      <c r="H27" s="225">
        <v>0</v>
      </c>
      <c r="I27" s="225">
        <v>0</v>
      </c>
      <c r="J27" s="225">
        <v>0</v>
      </c>
      <c r="K27" s="226">
        <v>6.8220000000000001</v>
      </c>
      <c r="L27" s="226">
        <v>47.758000000000003</v>
      </c>
      <c r="M27" s="226">
        <v>0</v>
      </c>
      <c r="N27" s="226">
        <v>0</v>
      </c>
      <c r="O27" s="226">
        <v>0</v>
      </c>
      <c r="P27" s="226">
        <v>54.58</v>
      </c>
      <c r="Q27" s="226">
        <v>27.29</v>
      </c>
      <c r="R27" s="226">
        <v>47.758000000000003</v>
      </c>
      <c r="S27" s="226">
        <v>0</v>
      </c>
      <c r="T27" s="226">
        <v>0</v>
      </c>
      <c r="U27" s="226">
        <v>0</v>
      </c>
      <c r="V27" s="226">
        <v>75.046999999999997</v>
      </c>
      <c r="W27" s="227">
        <v>134491</v>
      </c>
      <c r="X27" s="227">
        <v>0</v>
      </c>
      <c r="Y27" s="227">
        <v>8393</v>
      </c>
    </row>
    <row r="28" spans="1:25" s="50" customFormat="1" x14ac:dyDescent="0.3">
      <c r="A28" s="270" t="s">
        <v>209</v>
      </c>
      <c r="B28" s="270">
        <v>7</v>
      </c>
      <c r="C28" s="270" t="s">
        <v>201</v>
      </c>
      <c r="D28" s="270" t="s">
        <v>210</v>
      </c>
      <c r="E28" s="270" t="s">
        <v>203</v>
      </c>
      <c r="F28" s="225">
        <v>22.8</v>
      </c>
      <c r="G28" s="225">
        <v>59.7</v>
      </c>
      <c r="H28" s="225">
        <v>16.600000000000001</v>
      </c>
      <c r="I28" s="225">
        <v>0</v>
      </c>
      <c r="J28" s="225">
        <v>0.9</v>
      </c>
      <c r="K28" s="226">
        <v>7.9119999999999999</v>
      </c>
      <c r="L28" s="226">
        <v>20.716000000000001</v>
      </c>
      <c r="M28" s="226">
        <v>5.76</v>
      </c>
      <c r="N28" s="226">
        <v>0</v>
      </c>
      <c r="O28" s="226">
        <v>0.312</v>
      </c>
      <c r="P28" s="226">
        <v>28.628</v>
      </c>
      <c r="Q28" s="226">
        <v>31.646000000000001</v>
      </c>
      <c r="R28" s="226">
        <v>20.716000000000001</v>
      </c>
      <c r="S28" s="226">
        <v>0</v>
      </c>
      <c r="T28" s="226">
        <v>0</v>
      </c>
      <c r="U28" s="226">
        <v>0</v>
      </c>
      <c r="V28" s="226">
        <v>52.362000000000002</v>
      </c>
      <c r="W28" s="227">
        <v>784094</v>
      </c>
      <c r="X28" s="227">
        <v>0</v>
      </c>
      <c r="Y28" s="227">
        <v>48930</v>
      </c>
    </row>
    <row r="29" spans="1:25" s="50" customFormat="1" x14ac:dyDescent="0.3">
      <c r="A29" s="270" t="s">
        <v>209</v>
      </c>
      <c r="B29" s="270">
        <v>7</v>
      </c>
      <c r="C29" s="270" t="s">
        <v>201</v>
      </c>
      <c r="D29" s="270" t="s">
        <v>210</v>
      </c>
      <c r="E29" s="270" t="s">
        <v>204</v>
      </c>
      <c r="F29" s="225">
        <v>20</v>
      </c>
      <c r="G29" s="225">
        <v>80</v>
      </c>
      <c r="H29" s="225">
        <v>0</v>
      </c>
      <c r="I29" s="225">
        <v>0</v>
      </c>
      <c r="J29" s="225">
        <v>0</v>
      </c>
      <c r="K29" s="226">
        <v>6.94</v>
      </c>
      <c r="L29" s="226">
        <v>27.76</v>
      </c>
      <c r="M29" s="226">
        <v>0</v>
      </c>
      <c r="N29" s="226">
        <v>0</v>
      </c>
      <c r="O29" s="226">
        <v>0</v>
      </c>
      <c r="P29" s="226">
        <v>34.700000000000003</v>
      </c>
      <c r="Q29" s="226">
        <v>27.76</v>
      </c>
      <c r="R29" s="226">
        <v>27.76</v>
      </c>
      <c r="S29" s="226">
        <v>0</v>
      </c>
      <c r="T29" s="226">
        <v>0</v>
      </c>
      <c r="U29" s="226">
        <v>0</v>
      </c>
      <c r="V29" s="226">
        <v>55.52</v>
      </c>
      <c r="W29" s="227">
        <v>163541</v>
      </c>
      <c r="X29" s="227">
        <v>0</v>
      </c>
      <c r="Y29" s="227">
        <v>10205</v>
      </c>
    </row>
    <row r="30" spans="1:25" s="50" customFormat="1" x14ac:dyDescent="0.3">
      <c r="A30" s="270" t="s">
        <v>209</v>
      </c>
      <c r="B30" s="270">
        <v>7</v>
      </c>
      <c r="C30" s="270" t="s">
        <v>201</v>
      </c>
      <c r="D30" s="270" t="s">
        <v>210</v>
      </c>
      <c r="E30" s="270" t="s">
        <v>205</v>
      </c>
      <c r="F30" s="225">
        <v>35</v>
      </c>
      <c r="G30" s="225">
        <v>65</v>
      </c>
      <c r="H30" s="225">
        <v>0</v>
      </c>
      <c r="I30" s="225">
        <v>0</v>
      </c>
      <c r="J30" s="225">
        <v>0</v>
      </c>
      <c r="K30" s="226">
        <v>12.145</v>
      </c>
      <c r="L30" s="226">
        <v>22.555</v>
      </c>
      <c r="M30" s="226">
        <v>0</v>
      </c>
      <c r="N30" s="226">
        <v>0</v>
      </c>
      <c r="O30" s="226">
        <v>0</v>
      </c>
      <c r="P30" s="226">
        <v>34.700000000000003</v>
      </c>
      <c r="Q30" s="226">
        <v>48.58</v>
      </c>
      <c r="R30" s="226">
        <v>22.555</v>
      </c>
      <c r="S30" s="226">
        <v>0</v>
      </c>
      <c r="T30" s="226">
        <v>0</v>
      </c>
      <c r="U30" s="226">
        <v>0</v>
      </c>
      <c r="V30" s="226">
        <v>71.135000000000005</v>
      </c>
      <c r="W30" s="227">
        <v>155792</v>
      </c>
      <c r="X30" s="227">
        <v>0</v>
      </c>
      <c r="Y30" s="227">
        <v>9722</v>
      </c>
    </row>
    <row r="31" spans="1:25" s="50" customFormat="1" x14ac:dyDescent="0.3">
      <c r="A31" s="270" t="s">
        <v>209</v>
      </c>
      <c r="B31" s="270">
        <v>9</v>
      </c>
      <c r="C31" s="270" t="s">
        <v>201</v>
      </c>
      <c r="D31" s="270" t="s">
        <v>211</v>
      </c>
      <c r="E31" s="270" t="s">
        <v>203</v>
      </c>
      <c r="F31" s="225">
        <v>21.9</v>
      </c>
      <c r="G31" s="225">
        <v>65.8</v>
      </c>
      <c r="H31" s="225">
        <v>10.199999999999999</v>
      </c>
      <c r="I31" s="225">
        <v>2.1</v>
      </c>
      <c r="J31" s="225">
        <v>0</v>
      </c>
      <c r="K31" s="226">
        <v>8.8040000000000003</v>
      </c>
      <c r="L31" s="226">
        <v>26.452000000000002</v>
      </c>
      <c r="M31" s="226">
        <v>4.0999999999999996</v>
      </c>
      <c r="N31" s="226">
        <v>0.84399999999999997</v>
      </c>
      <c r="O31" s="226">
        <v>0</v>
      </c>
      <c r="P31" s="226">
        <v>35.255000000000003</v>
      </c>
      <c r="Q31" s="226">
        <v>35.215000000000003</v>
      </c>
      <c r="R31" s="226">
        <v>26.452000000000002</v>
      </c>
      <c r="S31" s="226">
        <v>0</v>
      </c>
      <c r="T31" s="226">
        <v>0</v>
      </c>
      <c r="U31" s="226">
        <v>0</v>
      </c>
      <c r="V31" s="226">
        <v>61.667000000000002</v>
      </c>
      <c r="W31" s="227">
        <v>923423</v>
      </c>
      <c r="X31" s="227">
        <v>0</v>
      </c>
      <c r="Y31" s="227">
        <v>57625</v>
      </c>
    </row>
    <row r="32" spans="1:25" s="50" customFormat="1" x14ac:dyDescent="0.3">
      <c r="A32" s="270" t="s">
        <v>209</v>
      </c>
      <c r="B32" s="270">
        <v>9</v>
      </c>
      <c r="C32" s="270" t="s">
        <v>201</v>
      </c>
      <c r="D32" s="270" t="s">
        <v>211</v>
      </c>
      <c r="E32" s="270" t="s">
        <v>204</v>
      </c>
      <c r="F32" s="225">
        <v>24</v>
      </c>
      <c r="G32" s="225">
        <v>68</v>
      </c>
      <c r="H32" s="225">
        <v>8</v>
      </c>
      <c r="I32" s="225">
        <v>0</v>
      </c>
      <c r="J32" s="225">
        <v>0</v>
      </c>
      <c r="K32" s="226">
        <v>9.6479999999999997</v>
      </c>
      <c r="L32" s="226">
        <v>27.335999999999999</v>
      </c>
      <c r="M32" s="226">
        <v>3.2160000000000002</v>
      </c>
      <c r="N32" s="226">
        <v>0</v>
      </c>
      <c r="O32" s="226">
        <v>0</v>
      </c>
      <c r="P32" s="226">
        <v>36.984000000000002</v>
      </c>
      <c r="Q32" s="226">
        <v>38.591999999999999</v>
      </c>
      <c r="R32" s="226">
        <v>27.335999999999999</v>
      </c>
      <c r="S32" s="226">
        <v>0</v>
      </c>
      <c r="T32" s="226">
        <v>0</v>
      </c>
      <c r="U32" s="226">
        <v>0</v>
      </c>
      <c r="V32" s="226">
        <v>65.927999999999997</v>
      </c>
      <c r="W32" s="227">
        <v>194199</v>
      </c>
      <c r="X32" s="227">
        <v>0</v>
      </c>
      <c r="Y32" s="227">
        <v>12119</v>
      </c>
    </row>
    <row r="33" spans="1:25" s="50" customFormat="1" x14ac:dyDescent="0.3">
      <c r="A33" s="270" t="s">
        <v>209</v>
      </c>
      <c r="B33" s="270">
        <v>9</v>
      </c>
      <c r="C33" s="270" t="s">
        <v>201</v>
      </c>
      <c r="D33" s="270" t="s">
        <v>211</v>
      </c>
      <c r="E33" s="270" t="s">
        <v>205</v>
      </c>
      <c r="F33" s="225">
        <v>25</v>
      </c>
      <c r="G33" s="225">
        <v>75</v>
      </c>
      <c r="H33" s="225">
        <v>0</v>
      </c>
      <c r="I33" s="225">
        <v>0</v>
      </c>
      <c r="J33" s="225">
        <v>0</v>
      </c>
      <c r="K33" s="226">
        <v>10.050000000000001</v>
      </c>
      <c r="L33" s="226">
        <v>30.15</v>
      </c>
      <c r="M33" s="226">
        <v>0</v>
      </c>
      <c r="N33" s="226">
        <v>0</v>
      </c>
      <c r="O33" s="226">
        <v>0</v>
      </c>
      <c r="P33" s="226">
        <v>40.200000000000003</v>
      </c>
      <c r="Q33" s="226">
        <v>40.200000000000003</v>
      </c>
      <c r="R33" s="226">
        <v>30.15</v>
      </c>
      <c r="S33" s="226">
        <v>0</v>
      </c>
      <c r="T33" s="226">
        <v>0</v>
      </c>
      <c r="U33" s="226">
        <v>0</v>
      </c>
      <c r="V33" s="226">
        <v>70.349999999999994</v>
      </c>
      <c r="W33" s="227">
        <v>154072</v>
      </c>
      <c r="X33" s="227">
        <v>0</v>
      </c>
      <c r="Y33" s="227">
        <v>9615</v>
      </c>
    </row>
    <row r="34" spans="1:25" s="50" customFormat="1" x14ac:dyDescent="0.3">
      <c r="A34" s="270" t="s">
        <v>209</v>
      </c>
      <c r="B34" s="270">
        <v>10</v>
      </c>
      <c r="C34" s="270" t="s">
        <v>201</v>
      </c>
      <c r="D34" s="270" t="s">
        <v>212</v>
      </c>
      <c r="E34" s="270" t="s">
        <v>203</v>
      </c>
      <c r="F34" s="225">
        <v>15.6</v>
      </c>
      <c r="G34" s="225">
        <v>63.9</v>
      </c>
      <c r="H34" s="225">
        <v>20.5</v>
      </c>
      <c r="I34" s="225">
        <v>0</v>
      </c>
      <c r="J34" s="225">
        <v>0</v>
      </c>
      <c r="K34" s="226">
        <v>5.3979999999999997</v>
      </c>
      <c r="L34" s="226">
        <v>22.109000000000002</v>
      </c>
      <c r="M34" s="226">
        <v>7.093</v>
      </c>
      <c r="N34" s="226">
        <v>0</v>
      </c>
      <c r="O34" s="226">
        <v>0</v>
      </c>
      <c r="P34" s="226">
        <v>27.507000000000001</v>
      </c>
      <c r="Q34" s="226">
        <v>21.59</v>
      </c>
      <c r="R34" s="226">
        <v>22.109000000000002</v>
      </c>
      <c r="S34" s="226">
        <v>0</v>
      </c>
      <c r="T34" s="226">
        <v>0</v>
      </c>
      <c r="U34" s="226">
        <v>0</v>
      </c>
      <c r="V34" s="226">
        <v>43.7</v>
      </c>
      <c r="W34" s="227">
        <v>654378</v>
      </c>
      <c r="X34" s="227">
        <v>0</v>
      </c>
      <c r="Y34" s="227">
        <v>40835</v>
      </c>
    </row>
    <row r="35" spans="1:25" s="50" customFormat="1" x14ac:dyDescent="0.3">
      <c r="A35" s="270" t="s">
        <v>209</v>
      </c>
      <c r="B35" s="270">
        <v>10</v>
      </c>
      <c r="C35" s="270" t="s">
        <v>201</v>
      </c>
      <c r="D35" s="270" t="s">
        <v>212</v>
      </c>
      <c r="E35" s="270" t="s">
        <v>204</v>
      </c>
      <c r="F35" s="225">
        <v>30</v>
      </c>
      <c r="G35" s="225">
        <v>50</v>
      </c>
      <c r="H35" s="225">
        <v>20</v>
      </c>
      <c r="I35" s="225">
        <v>0</v>
      </c>
      <c r="J35" s="225">
        <v>0</v>
      </c>
      <c r="K35" s="226">
        <v>10.38</v>
      </c>
      <c r="L35" s="226">
        <v>17.3</v>
      </c>
      <c r="M35" s="226">
        <v>6.92</v>
      </c>
      <c r="N35" s="226">
        <v>0</v>
      </c>
      <c r="O35" s="226">
        <v>0</v>
      </c>
      <c r="P35" s="226">
        <v>27.68</v>
      </c>
      <c r="Q35" s="226">
        <v>41.52</v>
      </c>
      <c r="R35" s="226">
        <v>17.3</v>
      </c>
      <c r="S35" s="226">
        <v>0</v>
      </c>
      <c r="T35" s="226">
        <v>0</v>
      </c>
      <c r="U35" s="226">
        <v>0</v>
      </c>
      <c r="V35" s="226">
        <v>58.82</v>
      </c>
      <c r="W35" s="227">
        <v>173261</v>
      </c>
      <c r="X35" s="227">
        <v>0</v>
      </c>
      <c r="Y35" s="227">
        <v>10812</v>
      </c>
    </row>
    <row r="36" spans="1:25" s="50" customFormat="1" x14ac:dyDescent="0.3">
      <c r="A36" s="270" t="s">
        <v>209</v>
      </c>
      <c r="B36" s="270">
        <v>10</v>
      </c>
      <c r="C36" s="270" t="s">
        <v>201</v>
      </c>
      <c r="D36" s="270" t="s">
        <v>212</v>
      </c>
      <c r="E36" s="270" t="s">
        <v>205</v>
      </c>
      <c r="F36" s="225">
        <v>10</v>
      </c>
      <c r="G36" s="225">
        <v>90</v>
      </c>
      <c r="H36" s="225">
        <v>0</v>
      </c>
      <c r="I36" s="225">
        <v>0</v>
      </c>
      <c r="J36" s="225">
        <v>0</v>
      </c>
      <c r="K36" s="226">
        <v>3.46</v>
      </c>
      <c r="L36" s="226">
        <v>31.14</v>
      </c>
      <c r="M36" s="226">
        <v>0</v>
      </c>
      <c r="N36" s="226">
        <v>0</v>
      </c>
      <c r="O36" s="226">
        <v>0</v>
      </c>
      <c r="P36" s="226">
        <v>34.6</v>
      </c>
      <c r="Q36" s="226">
        <v>13.84</v>
      </c>
      <c r="R36" s="226">
        <v>31.14</v>
      </c>
      <c r="S36" s="226">
        <v>0</v>
      </c>
      <c r="T36" s="226">
        <v>0</v>
      </c>
      <c r="U36" s="226">
        <v>0</v>
      </c>
      <c r="V36" s="226">
        <v>44.98</v>
      </c>
      <c r="W36" s="227">
        <v>98510</v>
      </c>
      <c r="X36" s="227">
        <v>0</v>
      </c>
      <c r="Y36" s="227">
        <v>6147</v>
      </c>
    </row>
    <row r="37" spans="1:25" s="50" customFormat="1" x14ac:dyDescent="0.3">
      <c r="A37" s="270" t="s">
        <v>209</v>
      </c>
      <c r="B37" s="270">
        <v>11</v>
      </c>
      <c r="C37" s="270" t="s">
        <v>201</v>
      </c>
      <c r="D37" s="270" t="s">
        <v>213</v>
      </c>
      <c r="E37" s="270" t="s">
        <v>203</v>
      </c>
      <c r="F37" s="225">
        <v>31.6</v>
      </c>
      <c r="G37" s="225">
        <v>50</v>
      </c>
      <c r="H37" s="225">
        <v>15.8</v>
      </c>
      <c r="I37" s="225">
        <v>2.6</v>
      </c>
      <c r="J37" s="225">
        <v>0</v>
      </c>
      <c r="K37" s="226">
        <v>3.16</v>
      </c>
      <c r="L37" s="226">
        <v>5</v>
      </c>
      <c r="M37" s="226">
        <v>1.58</v>
      </c>
      <c r="N37" s="226">
        <v>0.26</v>
      </c>
      <c r="O37" s="226">
        <v>0</v>
      </c>
      <c r="P37" s="226">
        <v>8.16</v>
      </c>
      <c r="Q37" s="226">
        <v>12.64</v>
      </c>
      <c r="R37" s="226">
        <v>5</v>
      </c>
      <c r="S37" s="226">
        <v>0</v>
      </c>
      <c r="T37" s="226">
        <v>0</v>
      </c>
      <c r="U37" s="226">
        <v>0</v>
      </c>
      <c r="V37" s="226">
        <v>17.64</v>
      </c>
      <c r="W37" s="227">
        <v>264148</v>
      </c>
      <c r="X37" s="227">
        <v>0</v>
      </c>
      <c r="Y37" s="227">
        <v>16484</v>
      </c>
    </row>
    <row r="38" spans="1:25" s="50" customFormat="1" x14ac:dyDescent="0.3">
      <c r="A38" s="270" t="s">
        <v>209</v>
      </c>
      <c r="B38" s="270">
        <v>11</v>
      </c>
      <c r="C38" s="270" t="s">
        <v>201</v>
      </c>
      <c r="D38" s="270" t="s">
        <v>213</v>
      </c>
      <c r="E38" s="270" t="s">
        <v>204</v>
      </c>
      <c r="F38" s="225">
        <v>10</v>
      </c>
      <c r="G38" s="225">
        <v>70</v>
      </c>
      <c r="H38" s="225">
        <v>20</v>
      </c>
      <c r="I38" s="225">
        <v>0</v>
      </c>
      <c r="J38" s="225">
        <v>0</v>
      </c>
      <c r="K38" s="226">
        <v>1</v>
      </c>
      <c r="L38" s="226">
        <v>7</v>
      </c>
      <c r="M38" s="226">
        <v>2</v>
      </c>
      <c r="N38" s="226">
        <v>0</v>
      </c>
      <c r="O38" s="226">
        <v>0</v>
      </c>
      <c r="P38" s="226">
        <v>8</v>
      </c>
      <c r="Q38" s="226">
        <v>4</v>
      </c>
      <c r="R38" s="226">
        <v>7</v>
      </c>
      <c r="S38" s="226">
        <v>0</v>
      </c>
      <c r="T38" s="226">
        <v>0</v>
      </c>
      <c r="U38" s="226">
        <v>0</v>
      </c>
      <c r="V38" s="226">
        <v>11</v>
      </c>
      <c r="W38" s="227">
        <v>32402</v>
      </c>
      <c r="X38" s="227">
        <v>0</v>
      </c>
      <c r="Y38" s="227">
        <v>2022</v>
      </c>
    </row>
    <row r="39" spans="1:25" s="50" customFormat="1" x14ac:dyDescent="0.3">
      <c r="A39" s="270" t="s">
        <v>209</v>
      </c>
      <c r="B39" s="270">
        <v>11</v>
      </c>
      <c r="C39" s="270" t="s">
        <v>201</v>
      </c>
      <c r="D39" s="270" t="s">
        <v>213</v>
      </c>
      <c r="E39" s="270" t="s">
        <v>205</v>
      </c>
      <c r="F39" s="225">
        <v>0</v>
      </c>
      <c r="G39" s="225">
        <v>45</v>
      </c>
      <c r="H39" s="225">
        <v>55</v>
      </c>
      <c r="I39" s="225">
        <v>0</v>
      </c>
      <c r="J39" s="225">
        <v>0</v>
      </c>
      <c r="K39" s="226">
        <v>0</v>
      </c>
      <c r="L39" s="226">
        <v>4.5</v>
      </c>
      <c r="M39" s="226">
        <v>5.5</v>
      </c>
      <c r="N39" s="226">
        <v>0</v>
      </c>
      <c r="O39" s="226">
        <v>0</v>
      </c>
      <c r="P39" s="226">
        <v>4.5</v>
      </c>
      <c r="Q39" s="226">
        <v>0</v>
      </c>
      <c r="R39" s="226">
        <v>4.5</v>
      </c>
      <c r="S39" s="226">
        <v>0</v>
      </c>
      <c r="T39" s="226">
        <v>0</v>
      </c>
      <c r="U39" s="226">
        <v>0</v>
      </c>
      <c r="V39" s="226">
        <v>4.5</v>
      </c>
      <c r="W39" s="227">
        <v>9855</v>
      </c>
      <c r="X39" s="227">
        <v>0</v>
      </c>
      <c r="Y39" s="227">
        <v>615</v>
      </c>
    </row>
    <row r="40" spans="1:25" s="50" customFormat="1" x14ac:dyDescent="0.3">
      <c r="A40" s="270" t="s">
        <v>209</v>
      </c>
      <c r="B40" s="270">
        <v>15</v>
      </c>
      <c r="C40" s="270" t="s">
        <v>201</v>
      </c>
      <c r="D40" s="270" t="s">
        <v>214</v>
      </c>
      <c r="E40" s="270" t="s">
        <v>203</v>
      </c>
      <c r="F40" s="225">
        <v>20.9</v>
      </c>
      <c r="G40" s="225">
        <v>74.400000000000006</v>
      </c>
      <c r="H40" s="225">
        <v>4</v>
      </c>
      <c r="I40" s="225">
        <v>0</v>
      </c>
      <c r="J40" s="225">
        <v>0.7</v>
      </c>
      <c r="K40" s="226">
        <v>9.1959999999999997</v>
      </c>
      <c r="L40" s="226">
        <v>32.735999999999997</v>
      </c>
      <c r="M40" s="226">
        <v>1.76</v>
      </c>
      <c r="N40" s="226">
        <v>0</v>
      </c>
      <c r="O40" s="226">
        <v>0.308</v>
      </c>
      <c r="P40" s="226">
        <v>41.932000000000002</v>
      </c>
      <c r="Q40" s="226">
        <v>36.783999999999999</v>
      </c>
      <c r="R40" s="226">
        <v>32.735999999999997</v>
      </c>
      <c r="S40" s="226">
        <v>0</v>
      </c>
      <c r="T40" s="226">
        <v>0</v>
      </c>
      <c r="U40" s="226">
        <v>0</v>
      </c>
      <c r="V40" s="226">
        <v>69.52</v>
      </c>
      <c r="W40" s="227">
        <v>1041020</v>
      </c>
      <c r="X40" s="227">
        <v>0</v>
      </c>
      <c r="Y40" s="227">
        <v>64963</v>
      </c>
    </row>
    <row r="41" spans="1:25" s="50" customFormat="1" x14ac:dyDescent="0.3">
      <c r="A41" s="270" t="s">
        <v>209</v>
      </c>
      <c r="B41" s="270">
        <v>15</v>
      </c>
      <c r="C41" s="270" t="s">
        <v>201</v>
      </c>
      <c r="D41" s="270" t="s">
        <v>214</v>
      </c>
      <c r="E41" s="270" t="s">
        <v>204</v>
      </c>
      <c r="F41" s="225">
        <v>32</v>
      </c>
      <c r="G41" s="225">
        <v>44</v>
      </c>
      <c r="H41" s="225">
        <v>24</v>
      </c>
      <c r="I41" s="225">
        <v>0</v>
      </c>
      <c r="J41" s="225">
        <v>0</v>
      </c>
      <c r="K41" s="226">
        <v>14.08</v>
      </c>
      <c r="L41" s="226">
        <v>19.36</v>
      </c>
      <c r="M41" s="226">
        <v>10.56</v>
      </c>
      <c r="N41" s="226">
        <v>0</v>
      </c>
      <c r="O41" s="226">
        <v>0</v>
      </c>
      <c r="P41" s="226">
        <v>33.44</v>
      </c>
      <c r="Q41" s="226">
        <v>56.32</v>
      </c>
      <c r="R41" s="226">
        <v>19.36</v>
      </c>
      <c r="S41" s="226">
        <v>0</v>
      </c>
      <c r="T41" s="226">
        <v>0</v>
      </c>
      <c r="U41" s="226">
        <v>0</v>
      </c>
      <c r="V41" s="226">
        <v>75.680000000000007</v>
      </c>
      <c r="W41" s="227">
        <v>222925</v>
      </c>
      <c r="X41" s="227">
        <v>0</v>
      </c>
      <c r="Y41" s="227">
        <v>13911</v>
      </c>
    </row>
    <row r="42" spans="1:25" s="50" customFormat="1" x14ac:dyDescent="0.3">
      <c r="A42" s="270" t="s">
        <v>209</v>
      </c>
      <c r="B42" s="270">
        <v>15</v>
      </c>
      <c r="C42" s="270" t="s">
        <v>201</v>
      </c>
      <c r="D42" s="270" t="s">
        <v>214</v>
      </c>
      <c r="E42" s="270" t="s">
        <v>205</v>
      </c>
      <c r="F42" s="225">
        <v>40</v>
      </c>
      <c r="G42" s="225">
        <v>60</v>
      </c>
      <c r="H42" s="225">
        <v>0</v>
      </c>
      <c r="I42" s="225">
        <v>0</v>
      </c>
      <c r="J42" s="225">
        <v>0</v>
      </c>
      <c r="K42" s="226">
        <v>17.600000000000001</v>
      </c>
      <c r="L42" s="226">
        <v>26.4</v>
      </c>
      <c r="M42" s="226">
        <v>0</v>
      </c>
      <c r="N42" s="226">
        <v>0</v>
      </c>
      <c r="O42" s="226">
        <v>0</v>
      </c>
      <c r="P42" s="226">
        <v>44</v>
      </c>
      <c r="Q42" s="226">
        <v>70.400000000000006</v>
      </c>
      <c r="R42" s="226">
        <v>26.4</v>
      </c>
      <c r="S42" s="226">
        <v>0</v>
      </c>
      <c r="T42" s="226">
        <v>0</v>
      </c>
      <c r="U42" s="226">
        <v>0</v>
      </c>
      <c r="V42" s="226">
        <v>96.8</v>
      </c>
      <c r="W42" s="227">
        <v>212000</v>
      </c>
      <c r="X42" s="227">
        <v>0</v>
      </c>
      <c r="Y42" s="227">
        <v>13229</v>
      </c>
    </row>
    <row r="43" spans="1:25" s="50" customFormat="1" x14ac:dyDescent="0.3">
      <c r="A43" s="270" t="s">
        <v>215</v>
      </c>
      <c r="B43" s="270">
        <v>17</v>
      </c>
      <c r="C43" s="270" t="s">
        <v>200</v>
      </c>
      <c r="D43" s="270" t="s">
        <v>216</v>
      </c>
      <c r="E43" s="270" t="s">
        <v>203</v>
      </c>
      <c r="F43" s="225">
        <v>26.5</v>
      </c>
      <c r="G43" s="225">
        <v>47.6</v>
      </c>
      <c r="H43" s="225">
        <v>22.9</v>
      </c>
      <c r="I43" s="225">
        <v>2.4</v>
      </c>
      <c r="J43" s="225">
        <v>0.6</v>
      </c>
      <c r="K43" s="226">
        <v>13.727</v>
      </c>
      <c r="L43" s="226">
        <v>24.657</v>
      </c>
      <c r="M43" s="226">
        <v>11.862</v>
      </c>
      <c r="N43" s="226">
        <v>1.2430000000000001</v>
      </c>
      <c r="O43" s="226">
        <v>0.311</v>
      </c>
      <c r="P43" s="226">
        <v>38.384</v>
      </c>
      <c r="Q43" s="226">
        <v>54.908000000000001</v>
      </c>
      <c r="R43" s="226">
        <v>24.657</v>
      </c>
      <c r="S43" s="226">
        <v>0</v>
      </c>
      <c r="T43" s="226">
        <v>0</v>
      </c>
      <c r="U43" s="226">
        <v>0</v>
      </c>
      <c r="V43" s="226">
        <v>79.564999999999998</v>
      </c>
      <c r="W43" s="227">
        <v>939844</v>
      </c>
      <c r="X43" s="227">
        <v>0</v>
      </c>
      <c r="Y43" s="227">
        <v>58649</v>
      </c>
    </row>
    <row r="44" spans="1:25" s="50" customFormat="1" x14ac:dyDescent="0.3">
      <c r="A44" s="270" t="s">
        <v>215</v>
      </c>
      <c r="B44" s="270">
        <v>17</v>
      </c>
      <c r="C44" s="270" t="s">
        <v>200</v>
      </c>
      <c r="D44" s="270" t="s">
        <v>216</v>
      </c>
      <c r="E44" s="270" t="s">
        <v>204</v>
      </c>
      <c r="F44" s="225">
        <v>13.3</v>
      </c>
      <c r="G44" s="225">
        <v>53.4</v>
      </c>
      <c r="H44" s="225">
        <v>26.6</v>
      </c>
      <c r="I44" s="225">
        <v>6.7</v>
      </c>
      <c r="J44" s="225">
        <v>0</v>
      </c>
      <c r="K44" s="226">
        <v>6.8890000000000002</v>
      </c>
      <c r="L44" s="226">
        <v>27.661000000000001</v>
      </c>
      <c r="M44" s="226">
        <v>13.779</v>
      </c>
      <c r="N44" s="226">
        <v>3.4710000000000001</v>
      </c>
      <c r="O44" s="226">
        <v>0</v>
      </c>
      <c r="P44" s="226">
        <v>34.551000000000002</v>
      </c>
      <c r="Q44" s="226">
        <v>27.558</v>
      </c>
      <c r="R44" s="226">
        <v>27.661000000000001</v>
      </c>
      <c r="S44" s="226">
        <v>0</v>
      </c>
      <c r="T44" s="226">
        <v>0</v>
      </c>
      <c r="U44" s="226">
        <v>0</v>
      </c>
      <c r="V44" s="226">
        <v>55.219000000000001</v>
      </c>
      <c r="W44" s="227">
        <v>149986</v>
      </c>
      <c r="X44" s="227">
        <v>0</v>
      </c>
      <c r="Y44" s="227">
        <v>9360</v>
      </c>
    </row>
    <row r="45" spans="1:25" s="50" customFormat="1" x14ac:dyDescent="0.3">
      <c r="A45" s="270" t="s">
        <v>215</v>
      </c>
      <c r="B45" s="270">
        <v>17</v>
      </c>
      <c r="C45" s="270" t="s">
        <v>200</v>
      </c>
      <c r="D45" s="270" t="s">
        <v>216</v>
      </c>
      <c r="E45" s="270" t="s">
        <v>205</v>
      </c>
      <c r="F45" s="225">
        <v>75</v>
      </c>
      <c r="G45" s="225">
        <v>25</v>
      </c>
      <c r="H45" s="225">
        <v>0</v>
      </c>
      <c r="I45" s="225">
        <v>0</v>
      </c>
      <c r="J45" s="225">
        <v>0</v>
      </c>
      <c r="K45" s="226">
        <v>38.85</v>
      </c>
      <c r="L45" s="226">
        <v>12.95</v>
      </c>
      <c r="M45" s="226">
        <v>0</v>
      </c>
      <c r="N45" s="226">
        <v>0</v>
      </c>
      <c r="O45" s="226">
        <v>0</v>
      </c>
      <c r="P45" s="226">
        <v>51.8</v>
      </c>
      <c r="Q45" s="226">
        <v>155.4</v>
      </c>
      <c r="R45" s="226">
        <v>12.95</v>
      </c>
      <c r="S45" s="226">
        <v>0</v>
      </c>
      <c r="T45" s="226">
        <v>0</v>
      </c>
      <c r="U45" s="226">
        <v>0</v>
      </c>
      <c r="V45" s="226">
        <v>168.35</v>
      </c>
      <c r="W45" s="227">
        <v>296695</v>
      </c>
      <c r="X45" s="227">
        <v>0</v>
      </c>
      <c r="Y45" s="227">
        <v>18515</v>
      </c>
    </row>
    <row r="46" spans="1:25" s="50" customFormat="1" x14ac:dyDescent="0.3">
      <c r="A46" s="270" t="s">
        <v>215</v>
      </c>
      <c r="B46" s="270">
        <v>17</v>
      </c>
      <c r="C46" s="270" t="s">
        <v>209</v>
      </c>
      <c r="D46" s="270" t="s">
        <v>216</v>
      </c>
      <c r="E46" s="270" t="s">
        <v>203</v>
      </c>
      <c r="F46" s="225">
        <v>15.9</v>
      </c>
      <c r="G46" s="225">
        <v>50</v>
      </c>
      <c r="H46" s="225">
        <v>34.1</v>
      </c>
      <c r="I46" s="225">
        <v>0</v>
      </c>
      <c r="J46" s="225">
        <v>0</v>
      </c>
      <c r="K46" s="226">
        <v>1.7809999999999999</v>
      </c>
      <c r="L46" s="226">
        <v>5.6</v>
      </c>
      <c r="M46" s="226">
        <v>3.819</v>
      </c>
      <c r="N46" s="226">
        <v>0</v>
      </c>
      <c r="O46" s="226">
        <v>0</v>
      </c>
      <c r="P46" s="226">
        <v>7.3810000000000002</v>
      </c>
      <c r="Q46" s="226">
        <v>7.1230000000000002</v>
      </c>
      <c r="R46" s="226">
        <v>5.6</v>
      </c>
      <c r="S46" s="226">
        <v>0</v>
      </c>
      <c r="T46" s="226">
        <v>0</v>
      </c>
      <c r="U46" s="226">
        <v>0</v>
      </c>
      <c r="V46" s="226">
        <v>12.723000000000001</v>
      </c>
      <c r="W46" s="227">
        <v>150290</v>
      </c>
      <c r="X46" s="227">
        <v>0</v>
      </c>
      <c r="Y46" s="227">
        <v>9379</v>
      </c>
    </row>
    <row r="47" spans="1:25" s="50" customFormat="1" x14ac:dyDescent="0.3">
      <c r="A47" s="270" t="s">
        <v>215</v>
      </c>
      <c r="B47" s="270">
        <v>17</v>
      </c>
      <c r="C47" s="270" t="s">
        <v>209</v>
      </c>
      <c r="D47" s="270" t="s">
        <v>216</v>
      </c>
      <c r="E47" s="270" t="s">
        <v>204</v>
      </c>
      <c r="F47" s="225">
        <v>60</v>
      </c>
      <c r="G47" s="225">
        <v>40</v>
      </c>
      <c r="H47" s="225">
        <v>0</v>
      </c>
      <c r="I47" s="225">
        <v>0</v>
      </c>
      <c r="J47" s="225">
        <v>0</v>
      </c>
      <c r="K47" s="226">
        <v>6.72</v>
      </c>
      <c r="L47" s="226">
        <v>4.4800000000000004</v>
      </c>
      <c r="M47" s="226">
        <v>0</v>
      </c>
      <c r="N47" s="226">
        <v>0</v>
      </c>
      <c r="O47" s="226">
        <v>0</v>
      </c>
      <c r="P47" s="226">
        <v>11.2</v>
      </c>
      <c r="Q47" s="226">
        <v>26.88</v>
      </c>
      <c r="R47" s="226">
        <v>4.4800000000000004</v>
      </c>
      <c r="S47" s="226">
        <v>0</v>
      </c>
      <c r="T47" s="226">
        <v>0</v>
      </c>
      <c r="U47" s="226">
        <v>0</v>
      </c>
      <c r="V47" s="226">
        <v>31.36</v>
      </c>
      <c r="W47" s="227">
        <v>85180</v>
      </c>
      <c r="X47" s="227">
        <v>0</v>
      </c>
      <c r="Y47" s="227">
        <v>5316</v>
      </c>
    </row>
    <row r="48" spans="1:25" s="50" customFormat="1" x14ac:dyDescent="0.3">
      <c r="A48" s="270" t="s">
        <v>215</v>
      </c>
      <c r="B48" s="270">
        <v>17</v>
      </c>
      <c r="C48" s="270" t="s">
        <v>209</v>
      </c>
      <c r="D48" s="270" t="s">
        <v>216</v>
      </c>
      <c r="E48" s="270" t="s">
        <v>205</v>
      </c>
      <c r="F48" s="225">
        <v>12.5</v>
      </c>
      <c r="G48" s="225">
        <v>87.5</v>
      </c>
      <c r="H48" s="225">
        <v>0</v>
      </c>
      <c r="I48" s="225">
        <v>0</v>
      </c>
      <c r="J48" s="225">
        <v>0</v>
      </c>
      <c r="K48" s="226">
        <v>1.4</v>
      </c>
      <c r="L48" s="226">
        <v>9.8000000000000007</v>
      </c>
      <c r="M48" s="226">
        <v>0</v>
      </c>
      <c r="N48" s="226">
        <v>0</v>
      </c>
      <c r="O48" s="226">
        <v>0</v>
      </c>
      <c r="P48" s="226">
        <v>11.2</v>
      </c>
      <c r="Q48" s="226">
        <v>5.6</v>
      </c>
      <c r="R48" s="226">
        <v>9.8000000000000007</v>
      </c>
      <c r="S48" s="226">
        <v>0</v>
      </c>
      <c r="T48" s="226">
        <v>0</v>
      </c>
      <c r="U48" s="226">
        <v>0</v>
      </c>
      <c r="V48" s="226">
        <v>15.4</v>
      </c>
      <c r="W48" s="227">
        <v>27141</v>
      </c>
      <c r="X48" s="227">
        <v>0</v>
      </c>
      <c r="Y48" s="227">
        <v>1694</v>
      </c>
    </row>
    <row r="49" spans="1:25" s="50" customFormat="1" x14ac:dyDescent="0.3">
      <c r="A49" s="270" t="s">
        <v>215</v>
      </c>
      <c r="B49" s="270">
        <v>18</v>
      </c>
      <c r="C49" s="270" t="s">
        <v>201</v>
      </c>
      <c r="D49" s="270" t="s">
        <v>217</v>
      </c>
      <c r="E49" s="270" t="s">
        <v>203</v>
      </c>
      <c r="F49" s="225">
        <v>13.3</v>
      </c>
      <c r="G49" s="225">
        <v>57.8</v>
      </c>
      <c r="H49" s="225">
        <v>19.3</v>
      </c>
      <c r="I49" s="225">
        <v>9.6</v>
      </c>
      <c r="J49" s="225">
        <v>0</v>
      </c>
      <c r="K49" s="226">
        <v>3.2589999999999999</v>
      </c>
      <c r="L49" s="226">
        <v>14.161</v>
      </c>
      <c r="M49" s="226">
        <v>4.7290000000000001</v>
      </c>
      <c r="N49" s="226">
        <v>2.3519999999999999</v>
      </c>
      <c r="O49" s="226">
        <v>0</v>
      </c>
      <c r="P49" s="226">
        <v>17.419</v>
      </c>
      <c r="Q49" s="226">
        <v>13.034000000000001</v>
      </c>
      <c r="R49" s="226">
        <v>14.161</v>
      </c>
      <c r="S49" s="226">
        <v>0</v>
      </c>
      <c r="T49" s="226">
        <v>0</v>
      </c>
      <c r="U49" s="226">
        <v>0</v>
      </c>
      <c r="V49" s="226">
        <v>27.195</v>
      </c>
      <c r="W49" s="227">
        <v>222910</v>
      </c>
      <c r="X49" s="227">
        <v>0</v>
      </c>
      <c r="Y49" s="227">
        <v>13910</v>
      </c>
    </row>
    <row r="50" spans="1:25" s="50" customFormat="1" x14ac:dyDescent="0.3">
      <c r="A50" s="270" t="s">
        <v>215</v>
      </c>
      <c r="B50" s="270">
        <v>18</v>
      </c>
      <c r="C50" s="270" t="s">
        <v>201</v>
      </c>
      <c r="D50" s="270" t="s">
        <v>217</v>
      </c>
      <c r="E50" s="270" t="s">
        <v>204</v>
      </c>
      <c r="F50" s="225">
        <v>13.3</v>
      </c>
      <c r="G50" s="225">
        <v>60</v>
      </c>
      <c r="H50" s="225">
        <v>13.4</v>
      </c>
      <c r="I50" s="225">
        <v>13.3</v>
      </c>
      <c r="J50" s="225">
        <v>0</v>
      </c>
      <c r="K50" s="226">
        <v>3.2589999999999999</v>
      </c>
      <c r="L50" s="226">
        <v>14.7</v>
      </c>
      <c r="M50" s="226">
        <v>3.2829999999999999</v>
      </c>
      <c r="N50" s="226">
        <v>3.2589999999999999</v>
      </c>
      <c r="O50" s="226">
        <v>0</v>
      </c>
      <c r="P50" s="226">
        <v>17.959</v>
      </c>
      <c r="Q50" s="226">
        <v>13.034000000000001</v>
      </c>
      <c r="R50" s="226">
        <v>14.7</v>
      </c>
      <c r="S50" s="226">
        <v>0</v>
      </c>
      <c r="T50" s="226">
        <v>0</v>
      </c>
      <c r="U50" s="226">
        <v>0</v>
      </c>
      <c r="V50" s="226">
        <v>27.734000000000002</v>
      </c>
      <c r="W50" s="227">
        <v>49455</v>
      </c>
      <c r="X50" s="227">
        <v>0</v>
      </c>
      <c r="Y50" s="227">
        <v>3086</v>
      </c>
    </row>
    <row r="51" spans="1:25" s="50" customFormat="1" x14ac:dyDescent="0.3">
      <c r="A51" s="270" t="s">
        <v>215</v>
      </c>
      <c r="B51" s="270">
        <v>18</v>
      </c>
      <c r="C51" s="270" t="s">
        <v>201</v>
      </c>
      <c r="D51" s="270" t="s">
        <v>217</v>
      </c>
      <c r="E51" s="270" t="s">
        <v>205</v>
      </c>
      <c r="F51" s="225">
        <v>25</v>
      </c>
      <c r="G51" s="225">
        <v>50</v>
      </c>
      <c r="H51" s="225">
        <v>25</v>
      </c>
      <c r="I51" s="225">
        <v>0</v>
      </c>
      <c r="J51" s="225">
        <v>0</v>
      </c>
      <c r="K51" s="226">
        <v>6.125</v>
      </c>
      <c r="L51" s="226">
        <v>12.25</v>
      </c>
      <c r="M51" s="226">
        <v>6.125</v>
      </c>
      <c r="N51" s="226">
        <v>0</v>
      </c>
      <c r="O51" s="226">
        <v>0</v>
      </c>
      <c r="P51" s="226">
        <v>18.375</v>
      </c>
      <c r="Q51" s="226">
        <v>24.5</v>
      </c>
      <c r="R51" s="226">
        <v>12.25</v>
      </c>
      <c r="S51" s="226">
        <v>0</v>
      </c>
      <c r="T51" s="226">
        <v>0</v>
      </c>
      <c r="U51" s="226">
        <v>0</v>
      </c>
      <c r="V51" s="226">
        <v>36.75</v>
      </c>
      <c r="W51" s="227">
        <v>47465</v>
      </c>
      <c r="X51" s="227">
        <v>0</v>
      </c>
      <c r="Y51" s="227">
        <v>2962</v>
      </c>
    </row>
    <row r="52" spans="1:25" s="50" customFormat="1" x14ac:dyDescent="0.3">
      <c r="A52" s="270" t="s">
        <v>215</v>
      </c>
      <c r="B52" s="270">
        <v>19</v>
      </c>
      <c r="C52" s="270" t="s">
        <v>201</v>
      </c>
      <c r="D52" s="270" t="s">
        <v>218</v>
      </c>
      <c r="E52" s="270" t="s">
        <v>203</v>
      </c>
      <c r="F52" s="225">
        <v>17.5</v>
      </c>
      <c r="G52" s="225">
        <v>50.9</v>
      </c>
      <c r="H52" s="225">
        <v>23.4</v>
      </c>
      <c r="I52" s="225">
        <v>6.4</v>
      </c>
      <c r="J52" s="225">
        <v>1.8</v>
      </c>
      <c r="K52" s="226">
        <v>8.5839999999999996</v>
      </c>
      <c r="L52" s="226">
        <v>24.966000000000001</v>
      </c>
      <c r="M52" s="226">
        <v>11.478</v>
      </c>
      <c r="N52" s="226">
        <v>3.1389999999999998</v>
      </c>
      <c r="O52" s="226">
        <v>0.88300000000000001</v>
      </c>
      <c r="P52" s="226">
        <v>33.549999999999997</v>
      </c>
      <c r="Q52" s="226">
        <v>34.335000000000001</v>
      </c>
      <c r="R52" s="226">
        <v>24.966000000000001</v>
      </c>
      <c r="S52" s="226">
        <v>0</v>
      </c>
      <c r="T52" s="226">
        <v>0</v>
      </c>
      <c r="U52" s="226">
        <v>0</v>
      </c>
      <c r="V52" s="226">
        <v>59.301000000000002</v>
      </c>
      <c r="W52" s="227">
        <v>486078</v>
      </c>
      <c r="X52" s="227">
        <v>0</v>
      </c>
      <c r="Y52" s="227">
        <v>30333</v>
      </c>
    </row>
    <row r="53" spans="1:25" s="50" customFormat="1" x14ac:dyDescent="0.3">
      <c r="A53" s="270" t="s">
        <v>215</v>
      </c>
      <c r="B53" s="270">
        <v>19</v>
      </c>
      <c r="C53" s="270" t="s">
        <v>201</v>
      </c>
      <c r="D53" s="270" t="s">
        <v>218</v>
      </c>
      <c r="E53" s="270" t="s">
        <v>204</v>
      </c>
      <c r="F53" s="225">
        <v>23.3</v>
      </c>
      <c r="G53" s="225">
        <v>63.4</v>
      </c>
      <c r="H53" s="225">
        <v>13.3</v>
      </c>
      <c r="I53" s="225">
        <v>0</v>
      </c>
      <c r="J53" s="225">
        <v>0</v>
      </c>
      <c r="K53" s="226">
        <v>11.429</v>
      </c>
      <c r="L53" s="226">
        <v>31.097999999999999</v>
      </c>
      <c r="M53" s="226">
        <v>6.524</v>
      </c>
      <c r="N53" s="226">
        <v>0</v>
      </c>
      <c r="O53" s="226">
        <v>0</v>
      </c>
      <c r="P53" s="226">
        <v>42.526000000000003</v>
      </c>
      <c r="Q53" s="226">
        <v>45.715000000000003</v>
      </c>
      <c r="R53" s="226">
        <v>31.097999999999999</v>
      </c>
      <c r="S53" s="226">
        <v>0</v>
      </c>
      <c r="T53" s="226">
        <v>0</v>
      </c>
      <c r="U53" s="226">
        <v>0</v>
      </c>
      <c r="V53" s="226">
        <v>76.811999999999998</v>
      </c>
      <c r="W53" s="227">
        <v>136972</v>
      </c>
      <c r="X53" s="227">
        <v>0</v>
      </c>
      <c r="Y53" s="227">
        <v>8547</v>
      </c>
    </row>
    <row r="54" spans="1:25" s="50" customFormat="1" x14ac:dyDescent="0.3">
      <c r="A54" s="270" t="s">
        <v>215</v>
      </c>
      <c r="B54" s="270">
        <v>19</v>
      </c>
      <c r="C54" s="270" t="s">
        <v>201</v>
      </c>
      <c r="D54" s="270" t="s">
        <v>218</v>
      </c>
      <c r="E54" s="270" t="s">
        <v>205</v>
      </c>
      <c r="F54" s="225">
        <v>12.5</v>
      </c>
      <c r="G54" s="225">
        <v>62.5</v>
      </c>
      <c r="H54" s="225">
        <v>25</v>
      </c>
      <c r="I54" s="225">
        <v>0</v>
      </c>
      <c r="J54" s="225">
        <v>0</v>
      </c>
      <c r="K54" s="226">
        <v>6.1310000000000002</v>
      </c>
      <c r="L54" s="226">
        <v>30.655999999999999</v>
      </c>
      <c r="M54" s="226">
        <v>12.262</v>
      </c>
      <c r="N54" s="226">
        <v>0</v>
      </c>
      <c r="O54" s="226">
        <v>0</v>
      </c>
      <c r="P54" s="226">
        <v>36.787999999999997</v>
      </c>
      <c r="Q54" s="226">
        <v>24.524999999999999</v>
      </c>
      <c r="R54" s="226">
        <v>30.655999999999999</v>
      </c>
      <c r="S54" s="226">
        <v>0</v>
      </c>
      <c r="T54" s="226">
        <v>0</v>
      </c>
      <c r="U54" s="226">
        <v>0</v>
      </c>
      <c r="V54" s="226">
        <v>55.180999999999997</v>
      </c>
      <c r="W54" s="227">
        <v>71270</v>
      </c>
      <c r="X54" s="227">
        <v>0</v>
      </c>
      <c r="Y54" s="227">
        <v>4447</v>
      </c>
    </row>
    <row r="55" spans="1:25" s="50" customFormat="1" x14ac:dyDescent="0.3">
      <c r="A55" s="270" t="s">
        <v>215</v>
      </c>
      <c r="B55" s="270">
        <v>20</v>
      </c>
      <c r="C55" s="270" t="s">
        <v>201</v>
      </c>
      <c r="D55" s="270" t="s">
        <v>219</v>
      </c>
      <c r="E55" s="270" t="s">
        <v>203</v>
      </c>
      <c r="F55" s="225">
        <v>21.4</v>
      </c>
      <c r="G55" s="225">
        <v>60.7</v>
      </c>
      <c r="H55" s="225">
        <v>17.899999999999999</v>
      </c>
      <c r="I55" s="225">
        <v>0</v>
      </c>
      <c r="J55" s="225">
        <v>0</v>
      </c>
      <c r="K55" s="226">
        <v>3.1989999999999998</v>
      </c>
      <c r="L55" s="226">
        <v>9.0749999999999993</v>
      </c>
      <c r="M55" s="226">
        <v>2.6760000000000002</v>
      </c>
      <c r="N55" s="226">
        <v>0</v>
      </c>
      <c r="O55" s="226">
        <v>0</v>
      </c>
      <c r="P55" s="226">
        <v>12.273999999999999</v>
      </c>
      <c r="Q55" s="226">
        <v>12.797000000000001</v>
      </c>
      <c r="R55" s="226">
        <v>9.0749999999999993</v>
      </c>
      <c r="S55" s="226">
        <v>0</v>
      </c>
      <c r="T55" s="226">
        <v>0</v>
      </c>
      <c r="U55" s="226">
        <v>0</v>
      </c>
      <c r="V55" s="226">
        <v>21.872</v>
      </c>
      <c r="W55" s="227">
        <v>179278</v>
      </c>
      <c r="X55" s="227">
        <v>0</v>
      </c>
      <c r="Y55" s="227">
        <v>11188</v>
      </c>
    </row>
    <row r="56" spans="1:25" s="50" customFormat="1" x14ac:dyDescent="0.3">
      <c r="A56" s="270" t="s">
        <v>215</v>
      </c>
      <c r="B56" s="270">
        <v>20</v>
      </c>
      <c r="C56" s="270" t="s">
        <v>201</v>
      </c>
      <c r="D56" s="270" t="s">
        <v>219</v>
      </c>
      <c r="E56" s="270" t="s">
        <v>204</v>
      </c>
      <c r="F56" s="225">
        <v>40</v>
      </c>
      <c r="G56" s="225">
        <v>60</v>
      </c>
      <c r="H56" s="225">
        <v>0</v>
      </c>
      <c r="I56" s="225">
        <v>0</v>
      </c>
      <c r="J56" s="225">
        <v>0</v>
      </c>
      <c r="K56" s="226">
        <v>5.98</v>
      </c>
      <c r="L56" s="226">
        <v>8.9700000000000006</v>
      </c>
      <c r="M56" s="226">
        <v>0</v>
      </c>
      <c r="N56" s="226">
        <v>0</v>
      </c>
      <c r="O56" s="226">
        <v>0</v>
      </c>
      <c r="P56" s="226">
        <v>14.95</v>
      </c>
      <c r="Q56" s="226">
        <v>23.92</v>
      </c>
      <c r="R56" s="226">
        <v>8.9700000000000006</v>
      </c>
      <c r="S56" s="226">
        <v>0</v>
      </c>
      <c r="T56" s="226">
        <v>0</v>
      </c>
      <c r="U56" s="226">
        <v>0</v>
      </c>
      <c r="V56" s="226">
        <v>32.89</v>
      </c>
      <c r="W56" s="227">
        <v>58650</v>
      </c>
      <c r="X56" s="227">
        <v>0</v>
      </c>
      <c r="Y56" s="227">
        <v>3660</v>
      </c>
    </row>
    <row r="57" spans="1:25" s="50" customFormat="1" x14ac:dyDescent="0.3">
      <c r="A57" s="270" t="s">
        <v>215</v>
      </c>
      <c r="B57" s="270">
        <v>20</v>
      </c>
      <c r="C57" s="270" t="s">
        <v>201</v>
      </c>
      <c r="D57" s="270" t="s">
        <v>219</v>
      </c>
      <c r="E57" s="270" t="s">
        <v>205</v>
      </c>
      <c r="F57" s="225">
        <v>0</v>
      </c>
      <c r="G57" s="225">
        <v>75</v>
      </c>
      <c r="H57" s="225">
        <v>25</v>
      </c>
      <c r="I57" s="225">
        <v>0</v>
      </c>
      <c r="J57" s="225">
        <v>0</v>
      </c>
      <c r="K57" s="226">
        <v>0</v>
      </c>
      <c r="L57" s="226">
        <v>11.212999999999999</v>
      </c>
      <c r="M57" s="226">
        <v>3.7370000000000001</v>
      </c>
      <c r="N57" s="226">
        <v>0</v>
      </c>
      <c r="O57" s="226">
        <v>0</v>
      </c>
      <c r="P57" s="226">
        <v>11.212999999999999</v>
      </c>
      <c r="Q57" s="226">
        <v>0</v>
      </c>
      <c r="R57" s="226">
        <v>11.212999999999999</v>
      </c>
      <c r="S57" s="226">
        <v>0</v>
      </c>
      <c r="T57" s="226">
        <v>0</v>
      </c>
      <c r="U57" s="226">
        <v>0</v>
      </c>
      <c r="V57" s="226">
        <v>11.212999999999999</v>
      </c>
      <c r="W57" s="227">
        <v>14482</v>
      </c>
      <c r="X57" s="227">
        <v>0</v>
      </c>
      <c r="Y57" s="227">
        <v>904</v>
      </c>
    </row>
    <row r="58" spans="1:25" s="50" customFormat="1" x14ac:dyDescent="0.3">
      <c r="A58" s="270" t="s">
        <v>215</v>
      </c>
      <c r="B58" s="270">
        <v>21</v>
      </c>
      <c r="C58" s="270" t="s">
        <v>201</v>
      </c>
      <c r="D58" s="270" t="s">
        <v>220</v>
      </c>
      <c r="E58" s="270" t="s">
        <v>203</v>
      </c>
      <c r="F58" s="225">
        <v>22.2</v>
      </c>
      <c r="G58" s="225">
        <v>53.4</v>
      </c>
      <c r="H58" s="225">
        <v>23.3</v>
      </c>
      <c r="I58" s="225">
        <v>1.1000000000000001</v>
      </c>
      <c r="J58" s="225">
        <v>0</v>
      </c>
      <c r="K58" s="226">
        <v>5.3719999999999999</v>
      </c>
      <c r="L58" s="226">
        <v>12.923</v>
      </c>
      <c r="M58" s="226">
        <v>5.6390000000000002</v>
      </c>
      <c r="N58" s="226">
        <v>0.26600000000000001</v>
      </c>
      <c r="O58" s="226">
        <v>0</v>
      </c>
      <c r="P58" s="226">
        <v>18.295000000000002</v>
      </c>
      <c r="Q58" s="226">
        <v>21.49</v>
      </c>
      <c r="R58" s="226">
        <v>12.923</v>
      </c>
      <c r="S58" s="226">
        <v>0</v>
      </c>
      <c r="T58" s="226">
        <v>0</v>
      </c>
      <c r="U58" s="226">
        <v>0</v>
      </c>
      <c r="V58" s="226">
        <v>34.411999999999999</v>
      </c>
      <c r="W58" s="227">
        <v>282069</v>
      </c>
      <c r="X58" s="227">
        <v>0</v>
      </c>
      <c r="Y58" s="227">
        <v>17602</v>
      </c>
    </row>
    <row r="59" spans="1:25" s="50" customFormat="1" x14ac:dyDescent="0.3">
      <c r="A59" s="270" t="s">
        <v>215</v>
      </c>
      <c r="B59" s="270">
        <v>21</v>
      </c>
      <c r="C59" s="270" t="s">
        <v>201</v>
      </c>
      <c r="D59" s="270" t="s">
        <v>220</v>
      </c>
      <c r="E59" s="270" t="s">
        <v>204</v>
      </c>
      <c r="F59" s="225">
        <v>40</v>
      </c>
      <c r="G59" s="225">
        <v>60</v>
      </c>
      <c r="H59" s="225">
        <v>0</v>
      </c>
      <c r="I59" s="225">
        <v>0</v>
      </c>
      <c r="J59" s="225">
        <v>0</v>
      </c>
      <c r="K59" s="226">
        <v>9.68</v>
      </c>
      <c r="L59" s="226">
        <v>14.52</v>
      </c>
      <c r="M59" s="226">
        <v>0</v>
      </c>
      <c r="N59" s="226">
        <v>0</v>
      </c>
      <c r="O59" s="226">
        <v>0</v>
      </c>
      <c r="P59" s="226">
        <v>24.2</v>
      </c>
      <c r="Q59" s="226">
        <v>38.72</v>
      </c>
      <c r="R59" s="226">
        <v>14.52</v>
      </c>
      <c r="S59" s="226">
        <v>0</v>
      </c>
      <c r="T59" s="226">
        <v>0</v>
      </c>
      <c r="U59" s="226">
        <v>0</v>
      </c>
      <c r="V59" s="226">
        <v>53.24</v>
      </c>
      <c r="W59" s="227">
        <v>94938</v>
      </c>
      <c r="X59" s="227">
        <v>0</v>
      </c>
      <c r="Y59" s="227">
        <v>5924</v>
      </c>
    </row>
    <row r="60" spans="1:25" s="50" customFormat="1" x14ac:dyDescent="0.3">
      <c r="A60" s="270" t="s">
        <v>215</v>
      </c>
      <c r="B60" s="270">
        <v>21</v>
      </c>
      <c r="C60" s="270" t="s">
        <v>201</v>
      </c>
      <c r="D60" s="270" t="s">
        <v>220</v>
      </c>
      <c r="E60" s="270" t="s">
        <v>205</v>
      </c>
      <c r="F60" s="225">
        <v>50</v>
      </c>
      <c r="G60" s="225">
        <v>50</v>
      </c>
      <c r="H60" s="225">
        <v>0</v>
      </c>
      <c r="I60" s="225">
        <v>0</v>
      </c>
      <c r="J60" s="225">
        <v>0</v>
      </c>
      <c r="K60" s="226">
        <v>12.1</v>
      </c>
      <c r="L60" s="226">
        <v>12.1</v>
      </c>
      <c r="M60" s="226">
        <v>0</v>
      </c>
      <c r="N60" s="226">
        <v>0</v>
      </c>
      <c r="O60" s="226">
        <v>0</v>
      </c>
      <c r="P60" s="226">
        <v>24.2</v>
      </c>
      <c r="Q60" s="226">
        <v>48.4</v>
      </c>
      <c r="R60" s="226">
        <v>12.1</v>
      </c>
      <c r="S60" s="226">
        <v>0</v>
      </c>
      <c r="T60" s="226">
        <v>0</v>
      </c>
      <c r="U60" s="226">
        <v>0</v>
      </c>
      <c r="V60" s="226">
        <v>60.5</v>
      </c>
      <c r="W60" s="227">
        <v>78139</v>
      </c>
      <c r="X60" s="227">
        <v>0</v>
      </c>
      <c r="Y60" s="227">
        <v>4876</v>
      </c>
    </row>
    <row r="61" spans="1:25" s="50" customFormat="1" x14ac:dyDescent="0.3">
      <c r="A61" s="270" t="s">
        <v>215</v>
      </c>
      <c r="B61" s="270">
        <v>23</v>
      </c>
      <c r="C61" s="270" t="s">
        <v>201</v>
      </c>
      <c r="D61" s="270" t="s">
        <v>221</v>
      </c>
      <c r="E61" s="270" t="s">
        <v>203</v>
      </c>
      <c r="F61" s="225">
        <v>19.8</v>
      </c>
      <c r="G61" s="225">
        <v>47.6</v>
      </c>
      <c r="H61" s="225">
        <v>30.3</v>
      </c>
      <c r="I61" s="225">
        <v>2.2999999999999998</v>
      </c>
      <c r="J61" s="225">
        <v>0</v>
      </c>
      <c r="K61" s="226">
        <v>4.7919999999999998</v>
      </c>
      <c r="L61" s="226">
        <v>11.519</v>
      </c>
      <c r="M61" s="226">
        <v>7.3330000000000002</v>
      </c>
      <c r="N61" s="226">
        <v>0.55700000000000005</v>
      </c>
      <c r="O61" s="226">
        <v>0</v>
      </c>
      <c r="P61" s="226">
        <v>16.311</v>
      </c>
      <c r="Q61" s="226">
        <v>19.166</v>
      </c>
      <c r="R61" s="226">
        <v>11.519</v>
      </c>
      <c r="S61" s="226">
        <v>0</v>
      </c>
      <c r="T61" s="226">
        <v>0</v>
      </c>
      <c r="U61" s="226">
        <v>0</v>
      </c>
      <c r="V61" s="226">
        <v>30.686</v>
      </c>
      <c r="W61" s="227">
        <v>251522</v>
      </c>
      <c r="X61" s="227">
        <v>0</v>
      </c>
      <c r="Y61" s="227">
        <v>15696</v>
      </c>
    </row>
    <row r="62" spans="1:25" s="50" customFormat="1" x14ac:dyDescent="0.3">
      <c r="A62" s="270" t="s">
        <v>215</v>
      </c>
      <c r="B62" s="270">
        <v>23</v>
      </c>
      <c r="C62" s="270" t="s">
        <v>201</v>
      </c>
      <c r="D62" s="270" t="s">
        <v>221</v>
      </c>
      <c r="E62" s="270" t="s">
        <v>204</v>
      </c>
      <c r="F62" s="225">
        <v>40</v>
      </c>
      <c r="G62" s="225">
        <v>50</v>
      </c>
      <c r="H62" s="225">
        <v>10</v>
      </c>
      <c r="I62" s="225">
        <v>0</v>
      </c>
      <c r="J62" s="225">
        <v>0</v>
      </c>
      <c r="K62" s="226">
        <v>9.68</v>
      </c>
      <c r="L62" s="226">
        <v>12.1</v>
      </c>
      <c r="M62" s="226">
        <v>2.42</v>
      </c>
      <c r="N62" s="226">
        <v>0</v>
      </c>
      <c r="O62" s="226">
        <v>0</v>
      </c>
      <c r="P62" s="226">
        <v>21.78</v>
      </c>
      <c r="Q62" s="226">
        <v>38.72</v>
      </c>
      <c r="R62" s="226">
        <v>12.1</v>
      </c>
      <c r="S62" s="226">
        <v>0</v>
      </c>
      <c r="T62" s="226">
        <v>0</v>
      </c>
      <c r="U62" s="226">
        <v>0</v>
      </c>
      <c r="V62" s="226">
        <v>50.82</v>
      </c>
      <c r="W62" s="227">
        <v>90622</v>
      </c>
      <c r="X62" s="227">
        <v>0</v>
      </c>
      <c r="Y62" s="227">
        <v>5655</v>
      </c>
    </row>
    <row r="63" spans="1:25" s="50" customFormat="1" x14ac:dyDescent="0.3">
      <c r="A63" s="270" t="s">
        <v>215</v>
      </c>
      <c r="B63" s="270">
        <v>23</v>
      </c>
      <c r="C63" s="270" t="s">
        <v>201</v>
      </c>
      <c r="D63" s="270" t="s">
        <v>221</v>
      </c>
      <c r="E63" s="270" t="s">
        <v>205</v>
      </c>
      <c r="F63" s="225">
        <v>12.5</v>
      </c>
      <c r="G63" s="225">
        <v>87.5</v>
      </c>
      <c r="H63" s="225">
        <v>0</v>
      </c>
      <c r="I63" s="225">
        <v>0</v>
      </c>
      <c r="J63" s="225">
        <v>0</v>
      </c>
      <c r="K63" s="226">
        <v>3.0249999999999999</v>
      </c>
      <c r="L63" s="226">
        <v>21.175000000000001</v>
      </c>
      <c r="M63" s="226">
        <v>0</v>
      </c>
      <c r="N63" s="226">
        <v>0</v>
      </c>
      <c r="O63" s="226">
        <v>0</v>
      </c>
      <c r="P63" s="226">
        <v>24.2</v>
      </c>
      <c r="Q63" s="226">
        <v>12.1</v>
      </c>
      <c r="R63" s="226">
        <v>21.175000000000001</v>
      </c>
      <c r="S63" s="226">
        <v>0</v>
      </c>
      <c r="T63" s="226">
        <v>0</v>
      </c>
      <c r="U63" s="226">
        <v>0</v>
      </c>
      <c r="V63" s="226">
        <v>33.274999999999999</v>
      </c>
      <c r="W63" s="227">
        <v>42977</v>
      </c>
      <c r="X63" s="227">
        <v>0</v>
      </c>
      <c r="Y63" s="227">
        <v>2682</v>
      </c>
    </row>
    <row r="64" spans="1:25" s="50" customFormat="1" x14ac:dyDescent="0.3">
      <c r="A64" s="270" t="s">
        <v>215</v>
      </c>
      <c r="B64" s="270">
        <v>25</v>
      </c>
      <c r="C64" s="270" t="s">
        <v>201</v>
      </c>
      <c r="D64" s="270" t="s">
        <v>222</v>
      </c>
      <c r="E64" s="270" t="s">
        <v>203</v>
      </c>
      <c r="F64" s="225">
        <v>37.6</v>
      </c>
      <c r="G64" s="225">
        <v>40.6</v>
      </c>
      <c r="H64" s="225">
        <v>21.8</v>
      </c>
      <c r="I64" s="225">
        <v>0</v>
      </c>
      <c r="J64" s="225">
        <v>0</v>
      </c>
      <c r="K64" s="226">
        <v>9.7460000000000004</v>
      </c>
      <c r="L64" s="226">
        <v>10.523999999999999</v>
      </c>
      <c r="M64" s="226">
        <v>5.6509999999999998</v>
      </c>
      <c r="N64" s="226">
        <v>0</v>
      </c>
      <c r="O64" s="226">
        <v>0</v>
      </c>
      <c r="P64" s="226">
        <v>20.268999999999998</v>
      </c>
      <c r="Q64" s="226">
        <v>38.984000000000002</v>
      </c>
      <c r="R64" s="226">
        <v>10.523999999999999</v>
      </c>
      <c r="S64" s="226">
        <v>0</v>
      </c>
      <c r="T64" s="226">
        <v>0</v>
      </c>
      <c r="U64" s="226">
        <v>0</v>
      </c>
      <c r="V64" s="226">
        <v>49.506999999999998</v>
      </c>
      <c r="W64" s="227">
        <v>405797</v>
      </c>
      <c r="X64" s="227">
        <v>0</v>
      </c>
      <c r="Y64" s="227">
        <v>25323</v>
      </c>
    </row>
    <row r="65" spans="1:25" s="50" customFormat="1" x14ac:dyDescent="0.3">
      <c r="A65" s="270" t="s">
        <v>215</v>
      </c>
      <c r="B65" s="270">
        <v>25</v>
      </c>
      <c r="C65" s="270" t="s">
        <v>201</v>
      </c>
      <c r="D65" s="270" t="s">
        <v>222</v>
      </c>
      <c r="E65" s="270" t="s">
        <v>204</v>
      </c>
      <c r="F65" s="225">
        <v>30</v>
      </c>
      <c r="G65" s="225">
        <v>60</v>
      </c>
      <c r="H65" s="225">
        <v>10</v>
      </c>
      <c r="I65" s="225">
        <v>0</v>
      </c>
      <c r="J65" s="225">
        <v>0</v>
      </c>
      <c r="K65" s="226">
        <v>7.7759999999999998</v>
      </c>
      <c r="L65" s="226">
        <v>15.552</v>
      </c>
      <c r="M65" s="226">
        <v>2.5920000000000001</v>
      </c>
      <c r="N65" s="226">
        <v>0</v>
      </c>
      <c r="O65" s="226">
        <v>0</v>
      </c>
      <c r="P65" s="226">
        <v>23.327999999999999</v>
      </c>
      <c r="Q65" s="226">
        <v>31.103999999999999</v>
      </c>
      <c r="R65" s="226">
        <v>15.552</v>
      </c>
      <c r="S65" s="226">
        <v>0</v>
      </c>
      <c r="T65" s="226">
        <v>0</v>
      </c>
      <c r="U65" s="226">
        <v>0</v>
      </c>
      <c r="V65" s="226">
        <v>46.655999999999999</v>
      </c>
      <c r="W65" s="227">
        <v>83197</v>
      </c>
      <c r="X65" s="227">
        <v>0</v>
      </c>
      <c r="Y65" s="227">
        <v>5192</v>
      </c>
    </row>
    <row r="66" spans="1:25" s="50" customFormat="1" x14ac:dyDescent="0.3">
      <c r="A66" s="270" t="s">
        <v>215</v>
      </c>
      <c r="B66" s="270">
        <v>25</v>
      </c>
      <c r="C66" s="270" t="s">
        <v>201</v>
      </c>
      <c r="D66" s="270" t="s">
        <v>222</v>
      </c>
      <c r="E66" s="270" t="s">
        <v>205</v>
      </c>
      <c r="F66" s="225">
        <v>87.5</v>
      </c>
      <c r="G66" s="225">
        <v>12.5</v>
      </c>
      <c r="H66" s="225">
        <v>0</v>
      </c>
      <c r="I66" s="225">
        <v>0</v>
      </c>
      <c r="J66" s="225">
        <v>0</v>
      </c>
      <c r="K66" s="226">
        <v>22.68</v>
      </c>
      <c r="L66" s="226">
        <v>3.24</v>
      </c>
      <c r="M66" s="226">
        <v>0</v>
      </c>
      <c r="N66" s="226">
        <v>0</v>
      </c>
      <c r="O66" s="226">
        <v>0</v>
      </c>
      <c r="P66" s="226">
        <v>25.92</v>
      </c>
      <c r="Q66" s="226">
        <v>90.72</v>
      </c>
      <c r="R66" s="226">
        <v>3.24</v>
      </c>
      <c r="S66" s="226">
        <v>0</v>
      </c>
      <c r="T66" s="226">
        <v>0</v>
      </c>
      <c r="U66" s="226">
        <v>0</v>
      </c>
      <c r="V66" s="226">
        <v>93.96</v>
      </c>
      <c r="W66" s="227">
        <v>121355</v>
      </c>
      <c r="X66" s="227">
        <v>0</v>
      </c>
      <c r="Y66" s="227">
        <v>7573</v>
      </c>
    </row>
    <row r="67" spans="1:25" s="50" customFormat="1" x14ac:dyDescent="0.3">
      <c r="A67" s="270" t="s">
        <v>215</v>
      </c>
      <c r="B67" s="270">
        <v>26</v>
      </c>
      <c r="C67" s="270" t="s">
        <v>201</v>
      </c>
      <c r="D67" s="270" t="s">
        <v>223</v>
      </c>
      <c r="E67" s="270" t="s">
        <v>203</v>
      </c>
      <c r="F67" s="225">
        <v>27.1</v>
      </c>
      <c r="G67" s="225">
        <v>55.8</v>
      </c>
      <c r="H67" s="225">
        <v>17.100000000000001</v>
      </c>
      <c r="I67" s="225">
        <v>0</v>
      </c>
      <c r="J67" s="225">
        <v>0</v>
      </c>
      <c r="K67" s="226">
        <v>6.3140000000000001</v>
      </c>
      <c r="L67" s="226">
        <v>13.000999999999999</v>
      </c>
      <c r="M67" s="226">
        <v>3.984</v>
      </c>
      <c r="N67" s="226">
        <v>0</v>
      </c>
      <c r="O67" s="226">
        <v>0</v>
      </c>
      <c r="P67" s="226">
        <v>19.315999999999999</v>
      </c>
      <c r="Q67" s="226">
        <v>25.257000000000001</v>
      </c>
      <c r="R67" s="226">
        <v>13.000999999999999</v>
      </c>
      <c r="S67" s="226">
        <v>0</v>
      </c>
      <c r="T67" s="226">
        <v>0</v>
      </c>
      <c r="U67" s="226">
        <v>0</v>
      </c>
      <c r="V67" s="226">
        <v>38.259</v>
      </c>
      <c r="W67" s="227">
        <v>407674</v>
      </c>
      <c r="X67" s="227">
        <v>0</v>
      </c>
      <c r="Y67" s="227">
        <v>25440</v>
      </c>
    </row>
    <row r="68" spans="1:25" s="50" customFormat="1" x14ac:dyDescent="0.3">
      <c r="A68" s="270" t="s">
        <v>215</v>
      </c>
      <c r="B68" s="270">
        <v>26</v>
      </c>
      <c r="C68" s="270" t="s">
        <v>201</v>
      </c>
      <c r="D68" s="270" t="s">
        <v>223</v>
      </c>
      <c r="E68" s="270" t="s">
        <v>204</v>
      </c>
      <c r="F68" s="225">
        <v>53.3</v>
      </c>
      <c r="G68" s="225">
        <v>46.7</v>
      </c>
      <c r="H68" s="225">
        <v>0</v>
      </c>
      <c r="I68" s="225">
        <v>0</v>
      </c>
      <c r="J68" s="225">
        <v>0</v>
      </c>
      <c r="K68" s="226">
        <v>12.419</v>
      </c>
      <c r="L68" s="226">
        <v>10.881</v>
      </c>
      <c r="M68" s="226">
        <v>0</v>
      </c>
      <c r="N68" s="226">
        <v>0</v>
      </c>
      <c r="O68" s="226">
        <v>0</v>
      </c>
      <c r="P68" s="226">
        <v>23.3</v>
      </c>
      <c r="Q68" s="226">
        <v>49.676000000000002</v>
      </c>
      <c r="R68" s="226">
        <v>10.881</v>
      </c>
      <c r="S68" s="226">
        <v>0</v>
      </c>
      <c r="T68" s="226">
        <v>0</v>
      </c>
      <c r="U68" s="226">
        <v>0</v>
      </c>
      <c r="V68" s="226">
        <v>60.557000000000002</v>
      </c>
      <c r="W68" s="227">
        <v>140380</v>
      </c>
      <c r="X68" s="227">
        <v>0</v>
      </c>
      <c r="Y68" s="227">
        <v>8760</v>
      </c>
    </row>
    <row r="69" spans="1:25" s="50" customFormat="1" x14ac:dyDescent="0.3">
      <c r="A69" s="270" t="s">
        <v>215</v>
      </c>
      <c r="B69" s="270">
        <v>26</v>
      </c>
      <c r="C69" s="270" t="s">
        <v>201</v>
      </c>
      <c r="D69" s="270" t="s">
        <v>223</v>
      </c>
      <c r="E69" s="270" t="s">
        <v>205</v>
      </c>
      <c r="F69" s="225">
        <v>37.5</v>
      </c>
      <c r="G69" s="225">
        <v>62.5</v>
      </c>
      <c r="H69" s="225">
        <v>0</v>
      </c>
      <c r="I69" s="225">
        <v>0</v>
      </c>
      <c r="J69" s="225">
        <v>0</v>
      </c>
      <c r="K69" s="226">
        <v>8.7379999999999995</v>
      </c>
      <c r="L69" s="226">
        <v>14.563000000000001</v>
      </c>
      <c r="M69" s="226">
        <v>0</v>
      </c>
      <c r="N69" s="226">
        <v>0</v>
      </c>
      <c r="O69" s="226">
        <v>0</v>
      </c>
      <c r="P69" s="226">
        <v>23.3</v>
      </c>
      <c r="Q69" s="226">
        <v>34.950000000000003</v>
      </c>
      <c r="R69" s="226">
        <v>14.563000000000001</v>
      </c>
      <c r="S69" s="226">
        <v>0</v>
      </c>
      <c r="T69" s="226">
        <v>0</v>
      </c>
      <c r="U69" s="226">
        <v>0</v>
      </c>
      <c r="V69" s="226">
        <v>49.512999999999998</v>
      </c>
      <c r="W69" s="227">
        <v>83133</v>
      </c>
      <c r="X69" s="227">
        <v>0</v>
      </c>
      <c r="Y69" s="227">
        <v>5188</v>
      </c>
    </row>
    <row r="70" spans="1:25" s="50" customFormat="1" x14ac:dyDescent="0.3">
      <c r="A70" s="270" t="s">
        <v>224</v>
      </c>
      <c r="B70" s="270">
        <v>27</v>
      </c>
      <c r="C70" s="270" t="s">
        <v>201</v>
      </c>
      <c r="D70" s="270" t="s">
        <v>225</v>
      </c>
      <c r="E70" s="270" t="s">
        <v>203</v>
      </c>
      <c r="F70" s="225">
        <v>26.7</v>
      </c>
      <c r="G70" s="225">
        <v>44.4</v>
      </c>
      <c r="H70" s="225">
        <v>26.7</v>
      </c>
      <c r="I70" s="225">
        <v>2.2000000000000002</v>
      </c>
      <c r="J70" s="225">
        <v>0</v>
      </c>
      <c r="K70" s="226">
        <v>3.8820000000000001</v>
      </c>
      <c r="L70" s="226">
        <v>6.4560000000000004</v>
      </c>
      <c r="M70" s="226">
        <v>3.8820000000000001</v>
      </c>
      <c r="N70" s="226">
        <v>0.32</v>
      </c>
      <c r="O70" s="226">
        <v>0</v>
      </c>
      <c r="P70" s="226">
        <v>10.337999999999999</v>
      </c>
      <c r="Q70" s="226">
        <v>15.529</v>
      </c>
      <c r="R70" s="226">
        <v>6.4560000000000004</v>
      </c>
      <c r="S70" s="226">
        <v>0</v>
      </c>
      <c r="T70" s="226">
        <v>0</v>
      </c>
      <c r="U70" s="226">
        <v>0</v>
      </c>
      <c r="V70" s="226">
        <v>21.984000000000002</v>
      </c>
      <c r="W70" s="227">
        <v>168750</v>
      </c>
      <c r="X70" s="227">
        <v>0</v>
      </c>
      <c r="Y70" s="227">
        <v>10531</v>
      </c>
    </row>
    <row r="71" spans="1:25" s="50" customFormat="1" x14ac:dyDescent="0.3">
      <c r="A71" s="270" t="s">
        <v>224</v>
      </c>
      <c r="B71" s="270">
        <v>27</v>
      </c>
      <c r="C71" s="270" t="s">
        <v>201</v>
      </c>
      <c r="D71" s="270" t="s">
        <v>225</v>
      </c>
      <c r="E71" s="270" t="s">
        <v>204</v>
      </c>
      <c r="F71" s="225">
        <v>100</v>
      </c>
      <c r="G71" s="225">
        <v>0</v>
      </c>
      <c r="H71" s="225">
        <v>0</v>
      </c>
      <c r="I71" s="225">
        <v>0</v>
      </c>
      <c r="J71" s="225">
        <v>0</v>
      </c>
      <c r="K71" s="226">
        <v>14.54</v>
      </c>
      <c r="L71" s="226">
        <v>0</v>
      </c>
      <c r="M71" s="226">
        <v>0</v>
      </c>
      <c r="N71" s="226">
        <v>0</v>
      </c>
      <c r="O71" s="226">
        <v>0</v>
      </c>
      <c r="P71" s="226">
        <v>14.54</v>
      </c>
      <c r="Q71" s="226">
        <v>58.16</v>
      </c>
      <c r="R71" s="226">
        <v>0</v>
      </c>
      <c r="S71" s="226">
        <v>0</v>
      </c>
      <c r="T71" s="226">
        <v>0</v>
      </c>
      <c r="U71" s="226">
        <v>0</v>
      </c>
      <c r="V71" s="226">
        <v>58.16</v>
      </c>
      <c r="W71" s="227">
        <v>109262</v>
      </c>
      <c r="X71" s="227">
        <v>0</v>
      </c>
      <c r="Y71" s="227">
        <v>6818</v>
      </c>
    </row>
    <row r="72" spans="1:25" s="50" customFormat="1" x14ac:dyDescent="0.3">
      <c r="A72" s="270" t="s">
        <v>224</v>
      </c>
      <c r="B72" s="270">
        <v>27</v>
      </c>
      <c r="C72" s="270" t="s">
        <v>201</v>
      </c>
      <c r="D72" s="270" t="s">
        <v>225</v>
      </c>
      <c r="E72" s="270" t="s">
        <v>205</v>
      </c>
      <c r="F72" s="225">
        <v>50</v>
      </c>
      <c r="G72" s="225">
        <v>50</v>
      </c>
      <c r="H72" s="225">
        <v>0</v>
      </c>
      <c r="I72" s="225">
        <v>0</v>
      </c>
      <c r="J72" s="225">
        <v>0</v>
      </c>
      <c r="K72" s="226">
        <v>7.27</v>
      </c>
      <c r="L72" s="226">
        <v>7.27</v>
      </c>
      <c r="M72" s="226">
        <v>0</v>
      </c>
      <c r="N72" s="226">
        <v>0</v>
      </c>
      <c r="O72" s="226">
        <v>0</v>
      </c>
      <c r="P72" s="226">
        <v>14.54</v>
      </c>
      <c r="Q72" s="226">
        <v>29.08</v>
      </c>
      <c r="R72" s="226">
        <v>7.27</v>
      </c>
      <c r="S72" s="226">
        <v>0</v>
      </c>
      <c r="T72" s="226">
        <v>0</v>
      </c>
      <c r="U72" s="226">
        <v>0</v>
      </c>
      <c r="V72" s="226">
        <v>36.35</v>
      </c>
      <c r="W72" s="227">
        <v>47512</v>
      </c>
      <c r="X72" s="227">
        <v>0</v>
      </c>
      <c r="Y72" s="227">
        <v>2965</v>
      </c>
    </row>
    <row r="73" spans="1:25" s="50" customFormat="1" x14ac:dyDescent="0.3">
      <c r="A73" s="270" t="s">
        <v>224</v>
      </c>
      <c r="B73" s="270">
        <v>28</v>
      </c>
      <c r="C73" s="270" t="s">
        <v>201</v>
      </c>
      <c r="D73" s="270" t="s">
        <v>226</v>
      </c>
      <c r="E73" s="270" t="s">
        <v>203</v>
      </c>
      <c r="F73" s="225">
        <v>27</v>
      </c>
      <c r="G73" s="225">
        <v>32</v>
      </c>
      <c r="H73" s="225">
        <v>36</v>
      </c>
      <c r="I73" s="225">
        <v>5</v>
      </c>
      <c r="J73" s="225">
        <v>0</v>
      </c>
      <c r="K73" s="226">
        <v>8.64</v>
      </c>
      <c r="L73" s="226">
        <v>10.24</v>
      </c>
      <c r="M73" s="226">
        <v>11.52</v>
      </c>
      <c r="N73" s="226">
        <v>1.6</v>
      </c>
      <c r="O73" s="226">
        <v>0</v>
      </c>
      <c r="P73" s="226">
        <v>18.88</v>
      </c>
      <c r="Q73" s="226">
        <v>34.56</v>
      </c>
      <c r="R73" s="226">
        <v>10.24</v>
      </c>
      <c r="S73" s="226">
        <v>0</v>
      </c>
      <c r="T73" s="226">
        <v>0</v>
      </c>
      <c r="U73" s="226">
        <v>0</v>
      </c>
      <c r="V73" s="226">
        <v>44.8</v>
      </c>
      <c r="W73" s="227">
        <v>343879</v>
      </c>
      <c r="X73" s="227">
        <v>0</v>
      </c>
      <c r="Y73" s="227">
        <v>21459</v>
      </c>
    </row>
    <row r="74" spans="1:25" s="50" customFormat="1" x14ac:dyDescent="0.3">
      <c r="A74" s="270" t="s">
        <v>224</v>
      </c>
      <c r="B74" s="270">
        <v>28</v>
      </c>
      <c r="C74" s="270" t="s">
        <v>201</v>
      </c>
      <c r="D74" s="270" t="s">
        <v>226</v>
      </c>
      <c r="E74" s="270" t="s">
        <v>204</v>
      </c>
      <c r="F74" s="225">
        <v>10</v>
      </c>
      <c r="G74" s="225">
        <v>50</v>
      </c>
      <c r="H74" s="225">
        <v>0</v>
      </c>
      <c r="I74" s="225">
        <v>40</v>
      </c>
      <c r="J74" s="225">
        <v>0</v>
      </c>
      <c r="K74" s="226">
        <v>3.2</v>
      </c>
      <c r="L74" s="226">
        <v>16</v>
      </c>
      <c r="M74" s="226">
        <v>0</v>
      </c>
      <c r="N74" s="226">
        <v>12.8</v>
      </c>
      <c r="O74" s="226">
        <v>0</v>
      </c>
      <c r="P74" s="226">
        <v>19.2</v>
      </c>
      <c r="Q74" s="226">
        <v>12.8</v>
      </c>
      <c r="R74" s="226">
        <v>16</v>
      </c>
      <c r="S74" s="226">
        <v>0</v>
      </c>
      <c r="T74" s="226">
        <v>0</v>
      </c>
      <c r="U74" s="226">
        <v>0</v>
      </c>
      <c r="V74" s="226">
        <v>28.8</v>
      </c>
      <c r="W74" s="227">
        <v>54105</v>
      </c>
      <c r="X74" s="227">
        <v>0</v>
      </c>
      <c r="Y74" s="227">
        <v>3376</v>
      </c>
    </row>
    <row r="75" spans="1:25" s="50" customFormat="1" x14ac:dyDescent="0.3">
      <c r="A75" s="270" t="s">
        <v>224</v>
      </c>
      <c r="B75" s="270">
        <v>28</v>
      </c>
      <c r="C75" s="270" t="s">
        <v>201</v>
      </c>
      <c r="D75" s="270" t="s">
        <v>226</v>
      </c>
      <c r="E75" s="270" t="s">
        <v>205</v>
      </c>
      <c r="F75" s="225">
        <v>70</v>
      </c>
      <c r="G75" s="225">
        <v>30</v>
      </c>
      <c r="H75" s="225">
        <v>0</v>
      </c>
      <c r="I75" s="225">
        <v>0</v>
      </c>
      <c r="J75" s="225">
        <v>0</v>
      </c>
      <c r="K75" s="226">
        <v>22.4</v>
      </c>
      <c r="L75" s="226">
        <v>9.6</v>
      </c>
      <c r="M75" s="226">
        <v>0</v>
      </c>
      <c r="N75" s="226">
        <v>0</v>
      </c>
      <c r="O75" s="226">
        <v>0</v>
      </c>
      <c r="P75" s="226">
        <v>32</v>
      </c>
      <c r="Q75" s="226">
        <v>89.6</v>
      </c>
      <c r="R75" s="226">
        <v>9.6</v>
      </c>
      <c r="S75" s="226">
        <v>0</v>
      </c>
      <c r="T75" s="226">
        <v>0</v>
      </c>
      <c r="U75" s="226">
        <v>0</v>
      </c>
      <c r="V75" s="226">
        <v>99.2</v>
      </c>
      <c r="W75" s="227">
        <v>129661</v>
      </c>
      <c r="X75" s="227">
        <v>0</v>
      </c>
      <c r="Y75" s="227">
        <v>8091</v>
      </c>
    </row>
    <row r="76" spans="1:25" s="50" customFormat="1" x14ac:dyDescent="0.3">
      <c r="A76" s="270" t="s">
        <v>224</v>
      </c>
      <c r="B76" s="270">
        <v>29</v>
      </c>
      <c r="C76" s="270" t="s">
        <v>201</v>
      </c>
      <c r="D76" s="270" t="s">
        <v>227</v>
      </c>
      <c r="E76" s="270" t="s">
        <v>203</v>
      </c>
      <c r="F76" s="225">
        <v>28</v>
      </c>
      <c r="G76" s="225">
        <v>35.4</v>
      </c>
      <c r="H76" s="225">
        <v>30.4</v>
      </c>
      <c r="I76" s="225">
        <v>6.2</v>
      </c>
      <c r="J76" s="225">
        <v>0</v>
      </c>
      <c r="K76" s="226">
        <v>14.896000000000001</v>
      </c>
      <c r="L76" s="226">
        <v>18.832999999999998</v>
      </c>
      <c r="M76" s="226">
        <v>16.172999999999998</v>
      </c>
      <c r="N76" s="226">
        <v>3.298</v>
      </c>
      <c r="O76" s="226">
        <v>0</v>
      </c>
      <c r="P76" s="226">
        <v>33.728999999999999</v>
      </c>
      <c r="Q76" s="226">
        <v>59.584000000000003</v>
      </c>
      <c r="R76" s="226">
        <v>18.832999999999998</v>
      </c>
      <c r="S76" s="226">
        <v>0</v>
      </c>
      <c r="T76" s="226">
        <v>0</v>
      </c>
      <c r="U76" s="226">
        <v>0</v>
      </c>
      <c r="V76" s="226">
        <v>78.417000000000002</v>
      </c>
      <c r="W76" s="227">
        <v>601917</v>
      </c>
      <c r="X76" s="227">
        <v>0</v>
      </c>
      <c r="Y76" s="227">
        <v>37562</v>
      </c>
    </row>
    <row r="77" spans="1:25" s="50" customFormat="1" x14ac:dyDescent="0.3">
      <c r="A77" s="270" t="s">
        <v>224</v>
      </c>
      <c r="B77" s="270">
        <v>29</v>
      </c>
      <c r="C77" s="270" t="s">
        <v>201</v>
      </c>
      <c r="D77" s="270" t="s">
        <v>227</v>
      </c>
      <c r="E77" s="270" t="s">
        <v>204</v>
      </c>
      <c r="F77" s="225">
        <v>40</v>
      </c>
      <c r="G77" s="225">
        <v>60</v>
      </c>
      <c r="H77" s="225">
        <v>0</v>
      </c>
      <c r="I77" s="225">
        <v>0</v>
      </c>
      <c r="J77" s="225">
        <v>0</v>
      </c>
      <c r="K77" s="226">
        <v>21.28</v>
      </c>
      <c r="L77" s="226">
        <v>31.92</v>
      </c>
      <c r="M77" s="226">
        <v>0</v>
      </c>
      <c r="N77" s="226">
        <v>0</v>
      </c>
      <c r="O77" s="226">
        <v>0</v>
      </c>
      <c r="P77" s="226">
        <v>53.2</v>
      </c>
      <c r="Q77" s="226">
        <v>85.12</v>
      </c>
      <c r="R77" s="226">
        <v>31.92</v>
      </c>
      <c r="S77" s="226">
        <v>0</v>
      </c>
      <c r="T77" s="226">
        <v>0</v>
      </c>
      <c r="U77" s="226">
        <v>0</v>
      </c>
      <c r="V77" s="226">
        <v>117.04</v>
      </c>
      <c r="W77" s="227">
        <v>219876</v>
      </c>
      <c r="X77" s="227">
        <v>0</v>
      </c>
      <c r="Y77" s="227">
        <v>13721</v>
      </c>
    </row>
    <row r="78" spans="1:25" s="50" customFormat="1" x14ac:dyDescent="0.3">
      <c r="A78" s="270" t="s">
        <v>224</v>
      </c>
      <c r="B78" s="270">
        <v>29</v>
      </c>
      <c r="C78" s="270" t="s">
        <v>201</v>
      </c>
      <c r="D78" s="270" t="s">
        <v>227</v>
      </c>
      <c r="E78" s="270" t="s">
        <v>205</v>
      </c>
      <c r="F78" s="225">
        <v>60</v>
      </c>
      <c r="G78" s="225">
        <v>40</v>
      </c>
      <c r="H78" s="225">
        <v>0</v>
      </c>
      <c r="I78" s="225">
        <v>0</v>
      </c>
      <c r="J78" s="225">
        <v>0</v>
      </c>
      <c r="K78" s="226">
        <v>31.92</v>
      </c>
      <c r="L78" s="226">
        <v>21.28</v>
      </c>
      <c r="M78" s="226">
        <v>0</v>
      </c>
      <c r="N78" s="226">
        <v>0</v>
      </c>
      <c r="O78" s="226">
        <v>0</v>
      </c>
      <c r="P78" s="226">
        <v>53.2</v>
      </c>
      <c r="Q78" s="226">
        <v>127.68</v>
      </c>
      <c r="R78" s="226">
        <v>21.28</v>
      </c>
      <c r="S78" s="226">
        <v>0</v>
      </c>
      <c r="T78" s="226">
        <v>0</v>
      </c>
      <c r="U78" s="226">
        <v>0</v>
      </c>
      <c r="V78" s="226">
        <v>148.96</v>
      </c>
      <c r="W78" s="227">
        <v>194700</v>
      </c>
      <c r="X78" s="227">
        <v>0</v>
      </c>
      <c r="Y78" s="227">
        <v>12150</v>
      </c>
    </row>
    <row r="79" spans="1:25" s="50" customFormat="1" x14ac:dyDescent="0.3">
      <c r="A79" s="270" t="s">
        <v>224</v>
      </c>
      <c r="B79" s="270">
        <v>30</v>
      </c>
      <c r="C79" s="270" t="s">
        <v>201</v>
      </c>
      <c r="D79" s="270" t="s">
        <v>228</v>
      </c>
      <c r="E79" s="270" t="s">
        <v>203</v>
      </c>
      <c r="F79" s="225">
        <v>38.1</v>
      </c>
      <c r="G79" s="225">
        <v>38.799999999999997</v>
      </c>
      <c r="H79" s="225">
        <v>22.4</v>
      </c>
      <c r="I79" s="225">
        <v>0.7</v>
      </c>
      <c r="J79" s="225">
        <v>0</v>
      </c>
      <c r="K79" s="226">
        <v>15.823</v>
      </c>
      <c r="L79" s="226">
        <v>16.114000000000001</v>
      </c>
      <c r="M79" s="226">
        <v>9.3030000000000008</v>
      </c>
      <c r="N79" s="226">
        <v>0.29099999999999998</v>
      </c>
      <c r="O79" s="226">
        <v>0</v>
      </c>
      <c r="P79" s="226">
        <v>31.937000000000001</v>
      </c>
      <c r="Q79" s="226">
        <v>63.292000000000002</v>
      </c>
      <c r="R79" s="226">
        <v>16.114000000000001</v>
      </c>
      <c r="S79" s="226">
        <v>0</v>
      </c>
      <c r="T79" s="226">
        <v>0</v>
      </c>
      <c r="U79" s="226">
        <v>0</v>
      </c>
      <c r="V79" s="226">
        <v>79.405000000000001</v>
      </c>
      <c r="W79" s="227">
        <v>609505</v>
      </c>
      <c r="X79" s="227">
        <v>0</v>
      </c>
      <c r="Y79" s="227">
        <v>38035</v>
      </c>
    </row>
    <row r="80" spans="1:25" s="50" customFormat="1" x14ac:dyDescent="0.3">
      <c r="A80" s="270" t="s">
        <v>224</v>
      </c>
      <c r="B80" s="270">
        <v>30</v>
      </c>
      <c r="C80" s="270" t="s">
        <v>201</v>
      </c>
      <c r="D80" s="270" t="s">
        <v>228</v>
      </c>
      <c r="E80" s="270" t="s">
        <v>204</v>
      </c>
      <c r="F80" s="225">
        <v>40</v>
      </c>
      <c r="G80" s="225">
        <v>44</v>
      </c>
      <c r="H80" s="225">
        <v>16</v>
      </c>
      <c r="I80" s="225">
        <v>0</v>
      </c>
      <c r="J80" s="225">
        <v>0</v>
      </c>
      <c r="K80" s="226">
        <v>16.611999999999998</v>
      </c>
      <c r="L80" s="226">
        <v>18.273</v>
      </c>
      <c r="M80" s="226">
        <v>6.6449999999999996</v>
      </c>
      <c r="N80" s="226">
        <v>0</v>
      </c>
      <c r="O80" s="226">
        <v>0</v>
      </c>
      <c r="P80" s="226">
        <v>34.884999999999998</v>
      </c>
      <c r="Q80" s="226">
        <v>66.447999999999993</v>
      </c>
      <c r="R80" s="226">
        <v>18.273</v>
      </c>
      <c r="S80" s="226">
        <v>0</v>
      </c>
      <c r="T80" s="226">
        <v>0</v>
      </c>
      <c r="U80" s="226">
        <v>0</v>
      </c>
      <c r="V80" s="226">
        <v>84.721000000000004</v>
      </c>
      <c r="W80" s="227">
        <v>159160</v>
      </c>
      <c r="X80" s="227">
        <v>0</v>
      </c>
      <c r="Y80" s="227">
        <v>9932</v>
      </c>
    </row>
    <row r="81" spans="1:25" s="50" customFormat="1" x14ac:dyDescent="0.3">
      <c r="A81" s="270" t="s">
        <v>224</v>
      </c>
      <c r="B81" s="270">
        <v>30</v>
      </c>
      <c r="C81" s="270" t="s">
        <v>201</v>
      </c>
      <c r="D81" s="270" t="s">
        <v>228</v>
      </c>
      <c r="E81" s="270" t="s">
        <v>205</v>
      </c>
      <c r="F81" s="225">
        <v>70</v>
      </c>
      <c r="G81" s="225">
        <v>30</v>
      </c>
      <c r="H81" s="225">
        <v>0</v>
      </c>
      <c r="I81" s="225">
        <v>0</v>
      </c>
      <c r="J81" s="225">
        <v>0</v>
      </c>
      <c r="K81" s="226">
        <v>29.071000000000002</v>
      </c>
      <c r="L81" s="226">
        <v>12.459</v>
      </c>
      <c r="M81" s="226">
        <v>0</v>
      </c>
      <c r="N81" s="226">
        <v>0</v>
      </c>
      <c r="O81" s="226">
        <v>0</v>
      </c>
      <c r="P81" s="226">
        <v>41.53</v>
      </c>
      <c r="Q81" s="226">
        <v>116.28400000000001</v>
      </c>
      <c r="R81" s="226">
        <v>12.459</v>
      </c>
      <c r="S81" s="226">
        <v>0</v>
      </c>
      <c r="T81" s="226">
        <v>0</v>
      </c>
      <c r="U81" s="226">
        <v>0</v>
      </c>
      <c r="V81" s="226">
        <v>128.74299999999999</v>
      </c>
      <c r="W81" s="227">
        <v>168275</v>
      </c>
      <c r="X81" s="227">
        <v>0</v>
      </c>
      <c r="Y81" s="227">
        <v>10501</v>
      </c>
    </row>
    <row r="82" spans="1:25" s="50" customFormat="1" x14ac:dyDescent="0.3">
      <c r="A82" s="270" t="s">
        <v>224</v>
      </c>
      <c r="B82" s="270">
        <v>31</v>
      </c>
      <c r="C82" s="270" t="s">
        <v>201</v>
      </c>
      <c r="D82" s="270" t="s">
        <v>229</v>
      </c>
      <c r="E82" s="270" t="s">
        <v>203</v>
      </c>
      <c r="F82" s="225">
        <v>22.1</v>
      </c>
      <c r="G82" s="225">
        <v>44.1</v>
      </c>
      <c r="H82" s="225">
        <v>32.299999999999997</v>
      </c>
      <c r="I82" s="225">
        <v>1.5</v>
      </c>
      <c r="J82" s="225">
        <v>0</v>
      </c>
      <c r="K82" s="226">
        <v>4.1989999999999998</v>
      </c>
      <c r="L82" s="226">
        <v>8.3789999999999996</v>
      </c>
      <c r="M82" s="226">
        <v>6.1369999999999996</v>
      </c>
      <c r="N82" s="226">
        <v>0.28499999999999998</v>
      </c>
      <c r="O82" s="226">
        <v>0</v>
      </c>
      <c r="P82" s="226">
        <v>12.577999999999999</v>
      </c>
      <c r="Q82" s="226">
        <v>16.795999999999999</v>
      </c>
      <c r="R82" s="226">
        <v>8.3789999999999996</v>
      </c>
      <c r="S82" s="226">
        <v>0</v>
      </c>
      <c r="T82" s="226">
        <v>0</v>
      </c>
      <c r="U82" s="226">
        <v>0</v>
      </c>
      <c r="V82" s="226">
        <v>25.175000000000001</v>
      </c>
      <c r="W82" s="227">
        <v>193240</v>
      </c>
      <c r="X82" s="227">
        <v>0</v>
      </c>
      <c r="Y82" s="227">
        <v>12059</v>
      </c>
    </row>
    <row r="83" spans="1:25" s="50" customFormat="1" x14ac:dyDescent="0.3">
      <c r="A83" s="270" t="s">
        <v>224</v>
      </c>
      <c r="B83" s="270">
        <v>31</v>
      </c>
      <c r="C83" s="270" t="s">
        <v>201</v>
      </c>
      <c r="D83" s="270" t="s">
        <v>229</v>
      </c>
      <c r="E83" s="270" t="s">
        <v>204</v>
      </c>
      <c r="F83" s="225">
        <v>40</v>
      </c>
      <c r="G83" s="225">
        <v>46.7</v>
      </c>
      <c r="H83" s="225">
        <v>13.3</v>
      </c>
      <c r="I83" s="225">
        <v>0</v>
      </c>
      <c r="J83" s="225">
        <v>0</v>
      </c>
      <c r="K83" s="226">
        <v>7.6</v>
      </c>
      <c r="L83" s="226">
        <v>8.8729999999999993</v>
      </c>
      <c r="M83" s="226">
        <v>2.5270000000000001</v>
      </c>
      <c r="N83" s="226">
        <v>0</v>
      </c>
      <c r="O83" s="226">
        <v>0</v>
      </c>
      <c r="P83" s="226">
        <v>16.472999999999999</v>
      </c>
      <c r="Q83" s="226">
        <v>30.4</v>
      </c>
      <c r="R83" s="226">
        <v>8.8729999999999993</v>
      </c>
      <c r="S83" s="226">
        <v>0</v>
      </c>
      <c r="T83" s="226">
        <v>0</v>
      </c>
      <c r="U83" s="226">
        <v>0</v>
      </c>
      <c r="V83" s="226">
        <v>39.273000000000003</v>
      </c>
      <c r="W83" s="227">
        <v>73780</v>
      </c>
      <c r="X83" s="227">
        <v>0</v>
      </c>
      <c r="Y83" s="227">
        <v>4604</v>
      </c>
    </row>
    <row r="84" spans="1:25" s="50" customFormat="1" x14ac:dyDescent="0.3">
      <c r="A84" s="270" t="s">
        <v>224</v>
      </c>
      <c r="B84" s="270">
        <v>31</v>
      </c>
      <c r="C84" s="270" t="s">
        <v>201</v>
      </c>
      <c r="D84" s="270" t="s">
        <v>229</v>
      </c>
      <c r="E84" s="270" t="s">
        <v>205</v>
      </c>
      <c r="F84" s="225">
        <v>50</v>
      </c>
      <c r="G84" s="225">
        <v>50</v>
      </c>
      <c r="H84" s="225">
        <v>0</v>
      </c>
      <c r="I84" s="225">
        <v>0</v>
      </c>
      <c r="J84" s="225">
        <v>0</v>
      </c>
      <c r="K84" s="226">
        <v>9.5</v>
      </c>
      <c r="L84" s="226">
        <v>9.5</v>
      </c>
      <c r="M84" s="226">
        <v>0</v>
      </c>
      <c r="N84" s="226">
        <v>0</v>
      </c>
      <c r="O84" s="226">
        <v>0</v>
      </c>
      <c r="P84" s="226">
        <v>19</v>
      </c>
      <c r="Q84" s="226">
        <v>38</v>
      </c>
      <c r="R84" s="226">
        <v>9.5</v>
      </c>
      <c r="S84" s="226">
        <v>0</v>
      </c>
      <c r="T84" s="226">
        <v>0</v>
      </c>
      <c r="U84" s="226">
        <v>0</v>
      </c>
      <c r="V84" s="226">
        <v>47.5</v>
      </c>
      <c r="W84" s="227">
        <v>62085</v>
      </c>
      <c r="X84" s="227">
        <v>0</v>
      </c>
      <c r="Y84" s="227">
        <v>3874</v>
      </c>
    </row>
    <row r="85" spans="1:25" s="50" customFormat="1" x14ac:dyDescent="0.3">
      <c r="A85" s="270" t="s">
        <v>224</v>
      </c>
      <c r="B85" s="270">
        <v>33</v>
      </c>
      <c r="C85" s="270" t="s">
        <v>201</v>
      </c>
      <c r="D85" s="270" t="s">
        <v>230</v>
      </c>
      <c r="E85" s="270" t="s">
        <v>203</v>
      </c>
      <c r="F85" s="225">
        <v>21.1</v>
      </c>
      <c r="G85" s="225">
        <v>52.6</v>
      </c>
      <c r="H85" s="225">
        <v>21</v>
      </c>
      <c r="I85" s="225">
        <v>5.3</v>
      </c>
      <c r="J85" s="225">
        <v>0</v>
      </c>
      <c r="K85" s="226">
        <v>2.363</v>
      </c>
      <c r="L85" s="226">
        <v>5.891</v>
      </c>
      <c r="M85" s="226">
        <v>2.3519999999999999</v>
      </c>
      <c r="N85" s="226">
        <v>0.59399999999999997</v>
      </c>
      <c r="O85" s="226">
        <v>0</v>
      </c>
      <c r="P85" s="226">
        <v>8.2539999999999996</v>
      </c>
      <c r="Q85" s="226">
        <v>9.4529999999999994</v>
      </c>
      <c r="R85" s="226">
        <v>5.891</v>
      </c>
      <c r="S85" s="226">
        <v>0</v>
      </c>
      <c r="T85" s="226">
        <v>0</v>
      </c>
      <c r="U85" s="226">
        <v>0</v>
      </c>
      <c r="V85" s="226">
        <v>15.343999999999999</v>
      </c>
      <c r="W85" s="227">
        <v>117779</v>
      </c>
      <c r="X85" s="227">
        <v>0</v>
      </c>
      <c r="Y85" s="227">
        <v>7350</v>
      </c>
    </row>
    <row r="86" spans="1:25" s="50" customFormat="1" x14ac:dyDescent="0.3">
      <c r="A86" s="270" t="s">
        <v>224</v>
      </c>
      <c r="B86" s="270">
        <v>33</v>
      </c>
      <c r="C86" s="270" t="s">
        <v>201</v>
      </c>
      <c r="D86" s="270" t="s">
        <v>230</v>
      </c>
      <c r="E86" s="270" t="s">
        <v>204</v>
      </c>
      <c r="F86" s="225">
        <v>20</v>
      </c>
      <c r="G86" s="225">
        <v>80</v>
      </c>
      <c r="H86" s="225">
        <v>0</v>
      </c>
      <c r="I86" s="225">
        <v>0</v>
      </c>
      <c r="J86" s="225">
        <v>0</v>
      </c>
      <c r="K86" s="226">
        <v>2.2400000000000002</v>
      </c>
      <c r="L86" s="226">
        <v>8.9600000000000009</v>
      </c>
      <c r="M86" s="226">
        <v>0</v>
      </c>
      <c r="N86" s="226">
        <v>0</v>
      </c>
      <c r="O86" s="226">
        <v>0</v>
      </c>
      <c r="P86" s="226">
        <v>11.2</v>
      </c>
      <c r="Q86" s="226">
        <v>8.9600000000000009</v>
      </c>
      <c r="R86" s="226">
        <v>8.9600000000000009</v>
      </c>
      <c r="S86" s="226">
        <v>0</v>
      </c>
      <c r="T86" s="226">
        <v>0</v>
      </c>
      <c r="U86" s="226">
        <v>0</v>
      </c>
      <c r="V86" s="226">
        <v>17.920000000000002</v>
      </c>
      <c r="W86" s="227">
        <v>33665</v>
      </c>
      <c r="X86" s="227">
        <v>0</v>
      </c>
      <c r="Y86" s="227">
        <v>2101</v>
      </c>
    </row>
    <row r="87" spans="1:25" s="50" customFormat="1" x14ac:dyDescent="0.3">
      <c r="A87" s="270" t="s">
        <v>224</v>
      </c>
      <c r="B87" s="270">
        <v>33</v>
      </c>
      <c r="C87" s="270" t="s">
        <v>201</v>
      </c>
      <c r="D87" s="270" t="s">
        <v>230</v>
      </c>
      <c r="E87" s="270" t="s">
        <v>205</v>
      </c>
      <c r="F87" s="225">
        <v>20</v>
      </c>
      <c r="G87" s="225">
        <v>80</v>
      </c>
      <c r="H87" s="225">
        <v>0</v>
      </c>
      <c r="I87" s="225">
        <v>0</v>
      </c>
      <c r="J87" s="225">
        <v>0</v>
      </c>
      <c r="K87" s="226">
        <v>2.2400000000000002</v>
      </c>
      <c r="L87" s="226">
        <v>8.9600000000000009</v>
      </c>
      <c r="M87" s="226">
        <v>0</v>
      </c>
      <c r="N87" s="226">
        <v>0</v>
      </c>
      <c r="O87" s="226">
        <v>0</v>
      </c>
      <c r="P87" s="226">
        <v>11.2</v>
      </c>
      <c r="Q87" s="226">
        <v>8.9600000000000009</v>
      </c>
      <c r="R87" s="226">
        <v>8.9600000000000009</v>
      </c>
      <c r="S87" s="226">
        <v>0</v>
      </c>
      <c r="T87" s="226">
        <v>0</v>
      </c>
      <c r="U87" s="226">
        <v>0</v>
      </c>
      <c r="V87" s="226">
        <v>17.920000000000002</v>
      </c>
      <c r="W87" s="227">
        <v>23423</v>
      </c>
      <c r="X87" s="227">
        <v>0</v>
      </c>
      <c r="Y87" s="227">
        <v>1462</v>
      </c>
    </row>
    <row r="88" spans="1:25" s="50" customFormat="1" x14ac:dyDescent="0.3">
      <c r="A88" s="270" t="s">
        <v>224</v>
      </c>
      <c r="B88" s="270">
        <v>35</v>
      </c>
      <c r="C88" s="270" t="s">
        <v>201</v>
      </c>
      <c r="D88" s="270" t="s">
        <v>231</v>
      </c>
      <c r="E88" s="270" t="s">
        <v>203</v>
      </c>
      <c r="F88" s="225">
        <v>22.4</v>
      </c>
      <c r="G88" s="225">
        <v>49</v>
      </c>
      <c r="H88" s="225">
        <v>20.399999999999999</v>
      </c>
      <c r="I88" s="225">
        <v>8.1999999999999993</v>
      </c>
      <c r="J88" s="225">
        <v>0</v>
      </c>
      <c r="K88" s="226">
        <v>3.5529999999999999</v>
      </c>
      <c r="L88" s="226">
        <v>7.7709999999999999</v>
      </c>
      <c r="M88" s="226">
        <v>3.2349999999999999</v>
      </c>
      <c r="N88" s="226">
        <v>1.3009999999999999</v>
      </c>
      <c r="O88" s="226">
        <v>0</v>
      </c>
      <c r="P88" s="226">
        <v>11.324</v>
      </c>
      <c r="Q88" s="226">
        <v>14.211</v>
      </c>
      <c r="R88" s="226">
        <v>7.7709999999999999</v>
      </c>
      <c r="S88" s="226">
        <v>0</v>
      </c>
      <c r="T88" s="226">
        <v>0</v>
      </c>
      <c r="U88" s="226">
        <v>0</v>
      </c>
      <c r="V88" s="226">
        <v>21.981999999999999</v>
      </c>
      <c r="W88" s="227">
        <v>219350</v>
      </c>
      <c r="X88" s="227">
        <v>0</v>
      </c>
      <c r="Y88" s="227">
        <v>13688</v>
      </c>
    </row>
    <row r="89" spans="1:25" s="50" customFormat="1" x14ac:dyDescent="0.3">
      <c r="A89" s="270" t="s">
        <v>224</v>
      </c>
      <c r="B89" s="270">
        <v>35</v>
      </c>
      <c r="C89" s="270" t="s">
        <v>201</v>
      </c>
      <c r="D89" s="270" t="s">
        <v>231</v>
      </c>
      <c r="E89" s="270" t="s">
        <v>204</v>
      </c>
      <c r="F89" s="225">
        <v>33.299999999999997</v>
      </c>
      <c r="G89" s="225">
        <v>53.4</v>
      </c>
      <c r="H89" s="225">
        <v>13.3</v>
      </c>
      <c r="I89" s="225">
        <v>0</v>
      </c>
      <c r="J89" s="225">
        <v>0</v>
      </c>
      <c r="K89" s="226">
        <v>5.2809999999999997</v>
      </c>
      <c r="L89" s="226">
        <v>8.4689999999999994</v>
      </c>
      <c r="M89" s="226">
        <v>2.109</v>
      </c>
      <c r="N89" s="226">
        <v>0</v>
      </c>
      <c r="O89" s="226">
        <v>0</v>
      </c>
      <c r="P89" s="226">
        <v>13.750999999999999</v>
      </c>
      <c r="Q89" s="226">
        <v>21.126000000000001</v>
      </c>
      <c r="R89" s="226">
        <v>8.4689999999999994</v>
      </c>
      <c r="S89" s="226">
        <v>0</v>
      </c>
      <c r="T89" s="226">
        <v>0</v>
      </c>
      <c r="U89" s="226">
        <v>0</v>
      </c>
      <c r="V89" s="226">
        <v>29.594999999999999</v>
      </c>
      <c r="W89" s="227">
        <v>72277</v>
      </c>
      <c r="X89" s="227">
        <v>0</v>
      </c>
      <c r="Y89" s="227">
        <v>4510</v>
      </c>
    </row>
    <row r="90" spans="1:25" s="50" customFormat="1" x14ac:dyDescent="0.3">
      <c r="A90" s="270" t="s">
        <v>224</v>
      </c>
      <c r="B90" s="270">
        <v>35</v>
      </c>
      <c r="C90" s="270" t="s">
        <v>201</v>
      </c>
      <c r="D90" s="270" t="s">
        <v>231</v>
      </c>
      <c r="E90" s="270" t="s">
        <v>205</v>
      </c>
      <c r="F90" s="225">
        <v>60</v>
      </c>
      <c r="G90" s="225">
        <v>40</v>
      </c>
      <c r="H90" s="225">
        <v>0</v>
      </c>
      <c r="I90" s="225">
        <v>0</v>
      </c>
      <c r="J90" s="225">
        <v>0</v>
      </c>
      <c r="K90" s="226">
        <v>9.516</v>
      </c>
      <c r="L90" s="226">
        <v>6.3440000000000003</v>
      </c>
      <c r="M90" s="226">
        <v>0</v>
      </c>
      <c r="N90" s="226">
        <v>0</v>
      </c>
      <c r="O90" s="226">
        <v>0</v>
      </c>
      <c r="P90" s="226">
        <v>15.86</v>
      </c>
      <c r="Q90" s="226">
        <v>38.064</v>
      </c>
      <c r="R90" s="226">
        <v>6.3440000000000003</v>
      </c>
      <c r="S90" s="226">
        <v>0</v>
      </c>
      <c r="T90" s="226">
        <v>0</v>
      </c>
      <c r="U90" s="226">
        <v>0</v>
      </c>
      <c r="V90" s="226">
        <v>44.408000000000001</v>
      </c>
      <c r="W90" s="227">
        <v>75457</v>
      </c>
      <c r="X90" s="227">
        <v>0</v>
      </c>
      <c r="Y90" s="227">
        <v>4709</v>
      </c>
    </row>
    <row r="91" spans="1:25" s="50" customFormat="1" x14ac:dyDescent="0.3">
      <c r="A91" s="270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  <c r="Y91" s="227"/>
    </row>
    <row r="92" spans="1:25" s="50" customFormat="1" x14ac:dyDescent="0.3">
      <c r="A92" s="271"/>
      <c r="B92" s="271"/>
      <c r="C92" s="271"/>
      <c r="D92" s="272"/>
      <c r="E92" s="272"/>
      <c r="F92" s="219"/>
      <c r="G92" s="219"/>
      <c r="H92" s="219"/>
      <c r="I92" s="219"/>
      <c r="J92" s="219"/>
      <c r="K92" s="219"/>
      <c r="L92" s="219"/>
      <c r="M92" s="219"/>
      <c r="N92" s="219"/>
      <c r="O92" s="219"/>
      <c r="P92" s="219"/>
      <c r="Q92" s="219"/>
      <c r="R92" s="219"/>
      <c r="S92" s="219"/>
      <c r="T92" s="219"/>
      <c r="U92" s="219"/>
      <c r="V92" s="219"/>
      <c r="W92" s="219"/>
      <c r="X92" s="219"/>
      <c r="Y92" s="51"/>
    </row>
    <row r="93" spans="1:25" s="50" customFormat="1" x14ac:dyDescent="0.3">
      <c r="A93" s="270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  <c r="Y93" s="51"/>
    </row>
    <row r="94" spans="1:25" s="50" customFormat="1" x14ac:dyDescent="0.3">
      <c r="A94" s="270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  <c r="Y94" s="51"/>
    </row>
    <row r="95" spans="1:25" s="50" customFormat="1" x14ac:dyDescent="0.3">
      <c r="A95" s="270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  <c r="Y95" s="51"/>
    </row>
    <row r="96" spans="1:25" s="50" customFormat="1" x14ac:dyDescent="0.3">
      <c r="A96" s="270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  <c r="Y96" s="51"/>
    </row>
    <row r="97" spans="1:25" s="50" customFormat="1" x14ac:dyDescent="0.3">
      <c r="A97" s="270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  <c r="Y97" s="51"/>
    </row>
    <row r="98" spans="1:25" s="50" customFormat="1" x14ac:dyDescent="0.3">
      <c r="A98" s="270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  <c r="Y98" s="51"/>
    </row>
    <row r="99" spans="1:25" s="50" customFormat="1" x14ac:dyDescent="0.3">
      <c r="A99" s="270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  <c r="Y99" s="51"/>
    </row>
    <row r="100" spans="1:25" s="50" customFormat="1" x14ac:dyDescent="0.3">
      <c r="A100" s="270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  <c r="Y100" s="51"/>
    </row>
    <row r="101" spans="1:25" s="50" customFormat="1" x14ac:dyDescent="0.3">
      <c r="A101" s="270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  <c r="Y101" s="51"/>
    </row>
    <row r="102" spans="1:25" s="50" customFormat="1" x14ac:dyDescent="0.3">
      <c r="A102" s="270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  <c r="Y102" s="51"/>
    </row>
    <row r="103" spans="1:25" s="50" customFormat="1" x14ac:dyDescent="0.3">
      <c r="A103" s="270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  <c r="Y103" s="51"/>
    </row>
    <row r="104" spans="1:25" s="50" customFormat="1" x14ac:dyDescent="0.3">
      <c r="A104" s="270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  <c r="Y104" s="51"/>
    </row>
    <row r="105" spans="1:25" s="50" customFormat="1" x14ac:dyDescent="0.3">
      <c r="A105" s="270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  <c r="Y105" s="51"/>
    </row>
    <row r="106" spans="1:25" s="50" customFormat="1" x14ac:dyDescent="0.3">
      <c r="A106" s="270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  <c r="Y106" s="51"/>
    </row>
    <row r="107" spans="1:25" s="50" customFormat="1" x14ac:dyDescent="0.3">
      <c r="A107" s="270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  <c r="Y107" s="51"/>
    </row>
    <row r="108" spans="1:25" s="50" customFormat="1" x14ac:dyDescent="0.3">
      <c r="A108" s="270"/>
      <c r="B108" s="270"/>
      <c r="C108" s="270"/>
      <c r="D108" s="270"/>
      <c r="E108" s="270"/>
      <c r="F108" s="225"/>
      <c r="G108" s="225"/>
      <c r="H108" s="225"/>
      <c r="I108" s="225"/>
      <c r="J108" s="225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7"/>
      <c r="X108" s="227"/>
      <c r="Y108" s="51"/>
    </row>
    <row r="109" spans="1:25" s="50" customFormat="1" x14ac:dyDescent="0.3">
      <c r="A109" s="270"/>
      <c r="B109" s="270"/>
      <c r="C109" s="270"/>
      <c r="D109" s="270"/>
      <c r="E109" s="270"/>
      <c r="F109" s="225"/>
      <c r="G109" s="225"/>
      <c r="H109" s="225"/>
      <c r="I109" s="225"/>
      <c r="J109" s="225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7"/>
      <c r="X109" s="227"/>
      <c r="Y109" s="51"/>
    </row>
    <row r="110" spans="1:25" s="50" customFormat="1" x14ac:dyDescent="0.3">
      <c r="A110" s="270"/>
      <c r="B110" s="270"/>
      <c r="C110" s="270"/>
      <c r="D110" s="270"/>
      <c r="E110" s="270"/>
      <c r="F110" s="225"/>
      <c r="G110" s="225"/>
      <c r="H110" s="225"/>
      <c r="I110" s="225"/>
      <c r="J110" s="225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7"/>
      <c r="X110" s="227"/>
      <c r="Y110" s="51"/>
    </row>
    <row r="111" spans="1:25" s="50" customFormat="1" x14ac:dyDescent="0.3">
      <c r="A111" s="270"/>
      <c r="B111" s="270"/>
      <c r="C111" s="270"/>
      <c r="D111" s="270"/>
      <c r="E111" s="270"/>
      <c r="F111" s="225"/>
      <c r="G111" s="225"/>
      <c r="H111" s="225"/>
      <c r="I111" s="225"/>
      <c r="J111" s="225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7"/>
      <c r="X111" s="227"/>
      <c r="Y111" s="51"/>
    </row>
    <row r="112" spans="1:25" s="50" customFormat="1" x14ac:dyDescent="0.3">
      <c r="A112" s="270"/>
      <c r="B112" s="270"/>
      <c r="C112" s="270"/>
      <c r="D112" s="270"/>
      <c r="E112" s="270"/>
      <c r="F112" s="225"/>
      <c r="G112" s="225"/>
      <c r="H112" s="225"/>
      <c r="I112" s="225"/>
      <c r="J112" s="225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7"/>
      <c r="X112" s="227"/>
      <c r="Y112" s="51"/>
    </row>
    <row r="113" spans="1:25" s="50" customFormat="1" x14ac:dyDescent="0.3">
      <c r="A113" s="270"/>
      <c r="B113" s="270"/>
      <c r="C113" s="270"/>
      <c r="D113" s="270"/>
      <c r="E113" s="270"/>
      <c r="F113" s="225"/>
      <c r="G113" s="225"/>
      <c r="H113" s="225"/>
      <c r="I113" s="225"/>
      <c r="J113" s="225"/>
      <c r="K113" s="226"/>
      <c r="L113" s="226"/>
      <c r="M113" s="226"/>
      <c r="N113" s="226"/>
      <c r="O113" s="226"/>
      <c r="P113" s="226"/>
      <c r="Q113" s="226"/>
      <c r="R113" s="226"/>
      <c r="S113" s="226"/>
      <c r="T113" s="226"/>
      <c r="U113" s="226"/>
      <c r="V113" s="226"/>
      <c r="W113" s="227"/>
      <c r="X113" s="227"/>
      <c r="Y113" s="51"/>
    </row>
    <row r="114" spans="1:25" s="50" customFormat="1" x14ac:dyDescent="0.3">
      <c r="A114" s="270"/>
      <c r="B114" s="270"/>
      <c r="C114" s="270"/>
      <c r="D114" s="270"/>
      <c r="E114" s="270"/>
      <c r="F114" s="225"/>
      <c r="G114" s="225"/>
      <c r="H114" s="225"/>
      <c r="I114" s="225"/>
      <c r="J114" s="225"/>
      <c r="K114" s="226"/>
      <c r="L114" s="226"/>
      <c r="M114" s="226"/>
      <c r="N114" s="226"/>
      <c r="O114" s="226"/>
      <c r="P114" s="226"/>
      <c r="Q114" s="226"/>
      <c r="R114" s="226"/>
      <c r="S114" s="226"/>
      <c r="T114" s="226"/>
      <c r="U114" s="226"/>
      <c r="V114" s="226"/>
      <c r="W114" s="227"/>
      <c r="X114" s="227"/>
      <c r="Y114" s="51"/>
    </row>
    <row r="115" spans="1:25" s="50" customFormat="1" x14ac:dyDescent="0.3">
      <c r="A115" s="270"/>
      <c r="B115" s="270"/>
      <c r="C115" s="270"/>
      <c r="D115" s="270"/>
      <c r="E115" s="270"/>
      <c r="F115" s="225"/>
      <c r="G115" s="225"/>
      <c r="H115" s="225"/>
      <c r="I115" s="225"/>
      <c r="J115" s="225"/>
      <c r="K115" s="226"/>
      <c r="L115" s="226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7"/>
      <c r="X115" s="227"/>
      <c r="Y115" s="51"/>
    </row>
    <row r="116" spans="1:25" s="50" customFormat="1" x14ac:dyDescent="0.3">
      <c r="A116" s="270"/>
      <c r="B116" s="270"/>
      <c r="C116" s="270"/>
      <c r="D116" s="270"/>
      <c r="E116" s="270"/>
      <c r="F116" s="225"/>
      <c r="G116" s="225"/>
      <c r="H116" s="225"/>
      <c r="I116" s="225"/>
      <c r="J116" s="225"/>
      <c r="K116" s="226"/>
      <c r="L116" s="226"/>
      <c r="M116" s="226"/>
      <c r="N116" s="226"/>
      <c r="O116" s="226"/>
      <c r="P116" s="226"/>
      <c r="Q116" s="226"/>
      <c r="R116" s="226"/>
      <c r="S116" s="226"/>
      <c r="T116" s="226"/>
      <c r="U116" s="226"/>
      <c r="V116" s="226"/>
      <c r="W116" s="227"/>
      <c r="X116" s="227"/>
      <c r="Y116" s="51"/>
    </row>
    <row r="117" spans="1:25" s="50" customFormat="1" x14ac:dyDescent="0.3">
      <c r="A117" s="270"/>
      <c r="B117" s="270"/>
      <c r="C117" s="270"/>
      <c r="D117" s="270"/>
      <c r="E117" s="270"/>
      <c r="F117" s="225"/>
      <c r="G117" s="225"/>
      <c r="H117" s="225"/>
      <c r="I117" s="225"/>
      <c r="J117" s="225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7"/>
      <c r="X117" s="227"/>
      <c r="Y117" s="51"/>
    </row>
    <row r="118" spans="1:25" s="50" customFormat="1" x14ac:dyDescent="0.3">
      <c r="A118" s="270"/>
      <c r="B118" s="270"/>
      <c r="C118" s="270"/>
      <c r="D118" s="270"/>
      <c r="E118" s="270"/>
      <c r="F118" s="225"/>
      <c r="G118" s="225"/>
      <c r="H118" s="225"/>
      <c r="I118" s="225"/>
      <c r="J118" s="225"/>
      <c r="K118" s="226"/>
      <c r="L118" s="226"/>
      <c r="M118" s="226"/>
      <c r="N118" s="226"/>
      <c r="O118" s="226"/>
      <c r="P118" s="226"/>
      <c r="Q118" s="226"/>
      <c r="R118" s="226"/>
      <c r="S118" s="226"/>
      <c r="T118" s="226"/>
      <c r="U118" s="226"/>
      <c r="V118" s="226"/>
      <c r="W118" s="227"/>
      <c r="X118" s="227"/>
      <c r="Y118" s="51"/>
    </row>
    <row r="119" spans="1:25" s="50" customFormat="1" x14ac:dyDescent="0.3">
      <c r="A119" s="270"/>
      <c r="B119" s="270"/>
      <c r="C119" s="270"/>
      <c r="D119" s="270"/>
      <c r="E119" s="270"/>
      <c r="F119" s="225"/>
      <c r="G119" s="225"/>
      <c r="H119" s="225"/>
      <c r="I119" s="225"/>
      <c r="J119" s="225"/>
      <c r="K119" s="226"/>
      <c r="L119" s="226"/>
      <c r="M119" s="226"/>
      <c r="N119" s="226"/>
      <c r="O119" s="226"/>
      <c r="P119" s="226"/>
      <c r="Q119" s="226"/>
      <c r="R119" s="226"/>
      <c r="S119" s="226"/>
      <c r="T119" s="226"/>
      <c r="U119" s="226"/>
      <c r="V119" s="226"/>
      <c r="W119" s="227"/>
      <c r="X119" s="227"/>
      <c r="Y119" s="51"/>
    </row>
    <row r="120" spans="1:25" s="50" customFormat="1" x14ac:dyDescent="0.3">
      <c r="A120" s="270"/>
      <c r="B120" s="270"/>
      <c r="C120" s="270"/>
      <c r="D120" s="270"/>
      <c r="E120" s="270"/>
      <c r="F120" s="225"/>
      <c r="G120" s="225"/>
      <c r="H120" s="225"/>
      <c r="I120" s="225"/>
      <c r="J120" s="225"/>
      <c r="K120" s="226"/>
      <c r="L120" s="226"/>
      <c r="M120" s="226"/>
      <c r="N120" s="226"/>
      <c r="O120" s="226"/>
      <c r="P120" s="226"/>
      <c r="Q120" s="226"/>
      <c r="R120" s="226"/>
      <c r="S120" s="226"/>
      <c r="T120" s="226"/>
      <c r="U120" s="226"/>
      <c r="V120" s="226"/>
      <c r="W120" s="227"/>
      <c r="X120" s="227"/>
      <c r="Y120" s="51"/>
    </row>
    <row r="121" spans="1:25" s="50" customFormat="1" x14ac:dyDescent="0.3">
      <c r="A121" s="270"/>
      <c r="B121" s="270"/>
      <c r="C121" s="270"/>
      <c r="D121" s="270"/>
      <c r="E121" s="270"/>
      <c r="F121" s="225"/>
      <c r="G121" s="225"/>
      <c r="H121" s="225"/>
      <c r="I121" s="225"/>
      <c r="J121" s="225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  <c r="U121" s="226"/>
      <c r="V121" s="226"/>
      <c r="W121" s="227"/>
      <c r="X121" s="227"/>
      <c r="Y121" s="51"/>
    </row>
    <row r="122" spans="1:25" s="50" customFormat="1" x14ac:dyDescent="0.3">
      <c r="A122" s="270"/>
      <c r="B122" s="270"/>
      <c r="C122" s="270"/>
      <c r="D122" s="270"/>
      <c r="E122" s="270"/>
      <c r="F122" s="225"/>
      <c r="G122" s="225"/>
      <c r="H122" s="225"/>
      <c r="I122" s="225"/>
      <c r="J122" s="225"/>
      <c r="K122" s="226"/>
      <c r="L122" s="226"/>
      <c r="M122" s="226"/>
      <c r="N122" s="226"/>
      <c r="O122" s="226"/>
      <c r="P122" s="226"/>
      <c r="Q122" s="226"/>
      <c r="R122" s="226"/>
      <c r="S122" s="226"/>
      <c r="T122" s="226"/>
      <c r="U122" s="226"/>
      <c r="V122" s="226"/>
      <c r="W122" s="227"/>
      <c r="X122" s="227"/>
      <c r="Y122" s="51"/>
    </row>
    <row r="123" spans="1:25" s="50" customFormat="1" x14ac:dyDescent="0.3">
      <c r="A123" s="270"/>
      <c r="B123" s="270"/>
      <c r="C123" s="270"/>
      <c r="D123" s="270"/>
      <c r="E123" s="270"/>
      <c r="F123" s="225"/>
      <c r="G123" s="225"/>
      <c r="H123" s="225"/>
      <c r="I123" s="225"/>
      <c r="J123" s="225"/>
      <c r="K123" s="226"/>
      <c r="L123" s="226"/>
      <c r="M123" s="226"/>
      <c r="N123" s="226"/>
      <c r="O123" s="226"/>
      <c r="P123" s="226"/>
      <c r="Q123" s="226"/>
      <c r="R123" s="226"/>
      <c r="S123" s="226"/>
      <c r="T123" s="226"/>
      <c r="U123" s="226"/>
      <c r="V123" s="226"/>
      <c r="W123" s="227"/>
      <c r="X123" s="227"/>
      <c r="Y123" s="51"/>
    </row>
    <row r="124" spans="1:25" s="50" customFormat="1" x14ac:dyDescent="0.3">
      <c r="A124" s="270"/>
      <c r="B124" s="270"/>
      <c r="C124" s="270"/>
      <c r="D124" s="270"/>
      <c r="E124" s="270"/>
      <c r="F124" s="225"/>
      <c r="G124" s="225"/>
      <c r="H124" s="225"/>
      <c r="I124" s="225"/>
      <c r="J124" s="225"/>
      <c r="K124" s="226"/>
      <c r="L124" s="226"/>
      <c r="M124" s="226"/>
      <c r="N124" s="226"/>
      <c r="O124" s="226"/>
      <c r="P124" s="226"/>
      <c r="Q124" s="226"/>
      <c r="R124" s="226"/>
      <c r="S124" s="226"/>
      <c r="T124" s="226"/>
      <c r="U124" s="226"/>
      <c r="V124" s="226"/>
      <c r="W124" s="227"/>
      <c r="X124" s="227"/>
      <c r="Y124" s="51"/>
    </row>
    <row r="125" spans="1:25" s="50" customFormat="1" x14ac:dyDescent="0.3">
      <c r="A125" s="270"/>
      <c r="B125" s="270"/>
      <c r="C125" s="270"/>
      <c r="D125" s="270"/>
      <c r="E125" s="270"/>
      <c r="F125" s="225"/>
      <c r="G125" s="225"/>
      <c r="H125" s="225"/>
      <c r="I125" s="225"/>
      <c r="J125" s="225"/>
      <c r="K125" s="226"/>
      <c r="L125" s="226"/>
      <c r="M125" s="226"/>
      <c r="N125" s="226"/>
      <c r="O125" s="226"/>
      <c r="P125" s="226"/>
      <c r="Q125" s="226"/>
      <c r="R125" s="226"/>
      <c r="S125" s="226"/>
      <c r="T125" s="226"/>
      <c r="U125" s="226"/>
      <c r="V125" s="226"/>
      <c r="W125" s="227"/>
      <c r="X125" s="227"/>
      <c r="Y125" s="51"/>
    </row>
    <row r="126" spans="1:25" s="50" customFormat="1" x14ac:dyDescent="0.3">
      <c r="A126" s="270"/>
      <c r="B126" s="270"/>
      <c r="C126" s="270"/>
      <c r="D126" s="270"/>
      <c r="E126" s="270"/>
      <c r="F126" s="225"/>
      <c r="G126" s="225"/>
      <c r="H126" s="225"/>
      <c r="I126" s="225"/>
      <c r="J126" s="225"/>
      <c r="K126" s="226"/>
      <c r="L126" s="226"/>
      <c r="M126" s="226"/>
      <c r="N126" s="226"/>
      <c r="O126" s="226"/>
      <c r="P126" s="226"/>
      <c r="Q126" s="226"/>
      <c r="R126" s="226"/>
      <c r="S126" s="226"/>
      <c r="T126" s="226"/>
      <c r="U126" s="226"/>
      <c r="V126" s="226"/>
      <c r="W126" s="227"/>
      <c r="X126" s="227"/>
      <c r="Y126" s="51"/>
    </row>
    <row r="127" spans="1:25" s="50" customFormat="1" x14ac:dyDescent="0.3">
      <c r="A127" s="270"/>
      <c r="B127" s="270"/>
      <c r="C127" s="270"/>
      <c r="D127" s="270"/>
      <c r="E127" s="270"/>
      <c r="F127" s="225"/>
      <c r="G127" s="225"/>
      <c r="H127" s="225"/>
      <c r="I127" s="225"/>
      <c r="J127" s="225"/>
      <c r="K127" s="226"/>
      <c r="L127" s="226"/>
      <c r="M127" s="226"/>
      <c r="N127" s="226"/>
      <c r="O127" s="226"/>
      <c r="P127" s="226"/>
      <c r="Q127" s="226"/>
      <c r="R127" s="226"/>
      <c r="S127" s="226"/>
      <c r="T127" s="226"/>
      <c r="U127" s="226"/>
      <c r="V127" s="226"/>
      <c r="W127" s="227"/>
      <c r="X127" s="227"/>
      <c r="Y127" s="51"/>
    </row>
    <row r="128" spans="1:25" s="50" customFormat="1" x14ac:dyDescent="0.3">
      <c r="A128" s="270"/>
      <c r="B128" s="270"/>
      <c r="C128" s="270"/>
      <c r="D128" s="270"/>
      <c r="E128" s="270"/>
      <c r="F128" s="225"/>
      <c r="G128" s="225"/>
      <c r="H128" s="225"/>
      <c r="I128" s="225"/>
      <c r="J128" s="225"/>
      <c r="K128" s="226"/>
      <c r="L128" s="226"/>
      <c r="M128" s="226"/>
      <c r="N128" s="226"/>
      <c r="O128" s="226"/>
      <c r="P128" s="226"/>
      <c r="Q128" s="226"/>
      <c r="R128" s="226"/>
      <c r="S128" s="226"/>
      <c r="T128" s="226"/>
      <c r="U128" s="226"/>
      <c r="V128" s="226"/>
      <c r="W128" s="227"/>
      <c r="X128" s="227"/>
      <c r="Y128" s="51"/>
    </row>
    <row r="129" spans="1:25" s="50" customFormat="1" x14ac:dyDescent="0.3">
      <c r="A129" s="270"/>
      <c r="B129" s="270"/>
      <c r="C129" s="270"/>
      <c r="D129" s="270"/>
      <c r="E129" s="270"/>
      <c r="F129" s="225"/>
      <c r="G129" s="225"/>
      <c r="H129" s="225"/>
      <c r="I129" s="225"/>
      <c r="J129" s="225"/>
      <c r="K129" s="226"/>
      <c r="L129" s="226"/>
      <c r="M129" s="226"/>
      <c r="N129" s="226"/>
      <c r="O129" s="226"/>
      <c r="P129" s="226"/>
      <c r="Q129" s="226"/>
      <c r="R129" s="226"/>
      <c r="S129" s="226"/>
      <c r="T129" s="226"/>
      <c r="U129" s="226"/>
      <c r="V129" s="226"/>
      <c r="W129" s="227"/>
      <c r="X129" s="227"/>
      <c r="Y129" s="51"/>
    </row>
    <row r="130" spans="1:25" s="50" customFormat="1" x14ac:dyDescent="0.3">
      <c r="A130" s="270"/>
      <c r="B130" s="270"/>
      <c r="C130" s="270"/>
      <c r="D130" s="270"/>
      <c r="E130" s="270"/>
      <c r="F130" s="225"/>
      <c r="G130" s="225"/>
      <c r="H130" s="225"/>
      <c r="I130" s="225"/>
      <c r="J130" s="225"/>
      <c r="K130" s="226"/>
      <c r="L130" s="226"/>
      <c r="M130" s="226"/>
      <c r="N130" s="226"/>
      <c r="O130" s="226"/>
      <c r="P130" s="226"/>
      <c r="Q130" s="226"/>
      <c r="R130" s="226"/>
      <c r="S130" s="226"/>
      <c r="T130" s="226"/>
      <c r="U130" s="226"/>
      <c r="V130" s="226"/>
      <c r="W130" s="227"/>
      <c r="X130" s="227"/>
      <c r="Y130" s="51"/>
    </row>
    <row r="131" spans="1:25" s="50" customFormat="1" x14ac:dyDescent="0.3">
      <c r="A131" s="270"/>
      <c r="B131" s="270"/>
      <c r="C131" s="270"/>
      <c r="D131" s="270"/>
      <c r="E131" s="270"/>
      <c r="F131" s="225"/>
      <c r="G131" s="225"/>
      <c r="H131" s="225"/>
      <c r="I131" s="225"/>
      <c r="J131" s="225"/>
      <c r="K131" s="226"/>
      <c r="L131" s="226"/>
      <c r="M131" s="226"/>
      <c r="N131" s="226"/>
      <c r="O131" s="226"/>
      <c r="P131" s="226"/>
      <c r="Q131" s="226"/>
      <c r="R131" s="226"/>
      <c r="S131" s="226"/>
      <c r="T131" s="226"/>
      <c r="U131" s="226"/>
      <c r="V131" s="226"/>
      <c r="W131" s="227"/>
      <c r="X131" s="227"/>
      <c r="Y131" s="51"/>
    </row>
    <row r="132" spans="1:25" s="50" customFormat="1" x14ac:dyDescent="0.3">
      <c r="A132" s="270"/>
      <c r="B132" s="270"/>
      <c r="C132" s="270"/>
      <c r="D132" s="270"/>
      <c r="E132" s="270"/>
      <c r="F132" s="225"/>
      <c r="G132" s="225"/>
      <c r="H132" s="225"/>
      <c r="I132" s="225"/>
      <c r="J132" s="225"/>
      <c r="K132" s="226"/>
      <c r="L132" s="226"/>
      <c r="M132" s="226"/>
      <c r="N132" s="226"/>
      <c r="O132" s="226"/>
      <c r="P132" s="226"/>
      <c r="Q132" s="226"/>
      <c r="R132" s="226"/>
      <c r="S132" s="226"/>
      <c r="T132" s="226"/>
      <c r="U132" s="226"/>
      <c r="V132" s="226"/>
      <c r="W132" s="227"/>
      <c r="X132" s="227"/>
      <c r="Y132" s="51"/>
    </row>
    <row r="133" spans="1:25" s="50" customFormat="1" x14ac:dyDescent="0.3">
      <c r="A133" s="270"/>
      <c r="B133" s="270"/>
      <c r="C133" s="270"/>
      <c r="D133" s="270"/>
      <c r="E133" s="270"/>
      <c r="F133" s="225"/>
      <c r="G133" s="225"/>
      <c r="H133" s="225"/>
      <c r="I133" s="225"/>
      <c r="J133" s="225"/>
      <c r="K133" s="226"/>
      <c r="L133" s="226"/>
      <c r="M133" s="226"/>
      <c r="N133" s="226"/>
      <c r="O133" s="226"/>
      <c r="P133" s="226"/>
      <c r="Q133" s="226"/>
      <c r="R133" s="226"/>
      <c r="S133" s="226"/>
      <c r="T133" s="226"/>
      <c r="U133" s="226"/>
      <c r="V133" s="226"/>
      <c r="W133" s="227"/>
      <c r="X133" s="227"/>
      <c r="Y133" s="51"/>
    </row>
    <row r="134" spans="1:25" s="50" customFormat="1" x14ac:dyDescent="0.3">
      <c r="A134" s="270"/>
      <c r="B134" s="270"/>
      <c r="C134" s="270"/>
      <c r="D134" s="270"/>
      <c r="E134" s="270"/>
      <c r="F134" s="225"/>
      <c r="G134" s="225"/>
      <c r="H134" s="225"/>
      <c r="I134" s="225"/>
      <c r="J134" s="225"/>
      <c r="K134" s="226"/>
      <c r="L134" s="226"/>
      <c r="M134" s="226"/>
      <c r="N134" s="226"/>
      <c r="O134" s="226"/>
      <c r="P134" s="226"/>
      <c r="Q134" s="226"/>
      <c r="R134" s="226"/>
      <c r="S134" s="226"/>
      <c r="T134" s="226"/>
      <c r="U134" s="226"/>
      <c r="V134" s="226"/>
      <c r="W134" s="227"/>
      <c r="X134" s="227"/>
      <c r="Y134" s="51"/>
    </row>
    <row r="135" spans="1:25" s="50" customFormat="1" x14ac:dyDescent="0.3">
      <c r="A135" s="270"/>
      <c r="B135" s="270"/>
      <c r="C135" s="270"/>
      <c r="D135" s="270"/>
      <c r="E135" s="270"/>
      <c r="F135" s="225"/>
      <c r="G135" s="225"/>
      <c r="H135" s="225"/>
      <c r="I135" s="225"/>
      <c r="J135" s="225"/>
      <c r="K135" s="226"/>
      <c r="L135" s="226"/>
      <c r="M135" s="226"/>
      <c r="N135" s="226"/>
      <c r="O135" s="226"/>
      <c r="P135" s="226"/>
      <c r="Q135" s="226"/>
      <c r="R135" s="226"/>
      <c r="S135" s="226"/>
      <c r="T135" s="226"/>
      <c r="U135" s="226"/>
      <c r="V135" s="226"/>
      <c r="W135" s="227"/>
      <c r="X135" s="227"/>
      <c r="Y135" s="51"/>
    </row>
    <row r="136" spans="1:25" s="50" customFormat="1" x14ac:dyDescent="0.3">
      <c r="A136" s="270"/>
      <c r="B136" s="270"/>
      <c r="C136" s="270"/>
      <c r="D136" s="270"/>
      <c r="E136" s="270"/>
      <c r="F136" s="225"/>
      <c r="G136" s="225"/>
      <c r="H136" s="225"/>
      <c r="I136" s="225"/>
      <c r="J136" s="225"/>
      <c r="K136" s="226"/>
      <c r="L136" s="226"/>
      <c r="M136" s="226"/>
      <c r="N136" s="226"/>
      <c r="O136" s="226"/>
      <c r="P136" s="226"/>
      <c r="Q136" s="226"/>
      <c r="R136" s="226"/>
      <c r="S136" s="226"/>
      <c r="T136" s="226"/>
      <c r="U136" s="226"/>
      <c r="V136" s="226"/>
      <c r="W136" s="227"/>
      <c r="X136" s="227"/>
      <c r="Y136" s="51"/>
    </row>
    <row r="137" spans="1:25" s="50" customFormat="1" x14ac:dyDescent="0.3">
      <c r="A137" s="270"/>
      <c r="B137" s="270"/>
      <c r="C137" s="270"/>
      <c r="D137" s="270"/>
      <c r="E137" s="270"/>
      <c r="F137" s="225"/>
      <c r="G137" s="225"/>
      <c r="H137" s="225"/>
      <c r="I137" s="225"/>
      <c r="J137" s="225"/>
      <c r="K137" s="226"/>
      <c r="L137" s="226"/>
      <c r="M137" s="226"/>
      <c r="N137" s="226"/>
      <c r="O137" s="226"/>
      <c r="P137" s="226"/>
      <c r="Q137" s="226"/>
      <c r="R137" s="226"/>
      <c r="S137" s="226"/>
      <c r="T137" s="226"/>
      <c r="U137" s="226"/>
      <c r="V137" s="226"/>
      <c r="W137" s="227"/>
      <c r="X137" s="227"/>
      <c r="Y137" s="51"/>
    </row>
    <row r="138" spans="1:25" s="50" customFormat="1" x14ac:dyDescent="0.3">
      <c r="A138" s="270"/>
      <c r="B138" s="270"/>
      <c r="C138" s="270"/>
      <c r="D138" s="270"/>
      <c r="E138" s="270"/>
      <c r="F138" s="225"/>
      <c r="G138" s="225"/>
      <c r="H138" s="225"/>
      <c r="I138" s="225"/>
      <c r="J138" s="225"/>
      <c r="K138" s="226"/>
      <c r="L138" s="226"/>
      <c r="M138" s="226"/>
      <c r="N138" s="226"/>
      <c r="O138" s="226"/>
      <c r="P138" s="226"/>
      <c r="Q138" s="226"/>
      <c r="R138" s="226"/>
      <c r="S138" s="226"/>
      <c r="T138" s="226"/>
      <c r="U138" s="226"/>
      <c r="V138" s="226"/>
      <c r="W138" s="227"/>
      <c r="X138" s="227"/>
      <c r="Y138" s="51"/>
    </row>
    <row r="139" spans="1:25" s="50" customFormat="1" x14ac:dyDescent="0.3">
      <c r="A139" s="270"/>
      <c r="B139" s="270"/>
      <c r="C139" s="270"/>
      <c r="D139" s="270"/>
      <c r="E139" s="270"/>
      <c r="F139" s="225"/>
      <c r="G139" s="225"/>
      <c r="H139" s="225"/>
      <c r="I139" s="225"/>
      <c r="J139" s="225"/>
      <c r="K139" s="226"/>
      <c r="L139" s="226"/>
      <c r="M139" s="226"/>
      <c r="N139" s="226"/>
      <c r="O139" s="226"/>
      <c r="P139" s="226"/>
      <c r="Q139" s="226"/>
      <c r="R139" s="226"/>
      <c r="S139" s="226"/>
      <c r="T139" s="226"/>
      <c r="U139" s="226"/>
      <c r="V139" s="226"/>
      <c r="W139" s="227"/>
      <c r="X139" s="227"/>
      <c r="Y139" s="51"/>
    </row>
    <row r="140" spans="1:25" s="50" customFormat="1" x14ac:dyDescent="0.3">
      <c r="A140" s="270"/>
      <c r="B140" s="270"/>
      <c r="C140" s="270"/>
      <c r="D140" s="270"/>
      <c r="E140" s="270"/>
      <c r="F140" s="225"/>
      <c r="G140" s="225"/>
      <c r="H140" s="225"/>
      <c r="I140" s="225"/>
      <c r="J140" s="225"/>
      <c r="K140" s="226"/>
      <c r="L140" s="226"/>
      <c r="M140" s="226"/>
      <c r="N140" s="226"/>
      <c r="O140" s="226"/>
      <c r="P140" s="226"/>
      <c r="Q140" s="226"/>
      <c r="R140" s="226"/>
      <c r="S140" s="226"/>
      <c r="T140" s="226"/>
      <c r="U140" s="226"/>
      <c r="V140" s="226"/>
      <c r="W140" s="227"/>
      <c r="X140" s="227"/>
      <c r="Y140" s="51"/>
    </row>
    <row r="141" spans="1:25" s="50" customFormat="1" x14ac:dyDescent="0.3">
      <c r="A141" s="270"/>
      <c r="B141" s="270"/>
      <c r="C141" s="270"/>
      <c r="D141" s="270"/>
      <c r="E141" s="270"/>
      <c r="F141" s="225"/>
      <c r="G141" s="225"/>
      <c r="H141" s="225"/>
      <c r="I141" s="225"/>
      <c r="J141" s="225"/>
      <c r="K141" s="226"/>
      <c r="L141" s="226"/>
      <c r="M141" s="226"/>
      <c r="N141" s="226"/>
      <c r="O141" s="226"/>
      <c r="P141" s="226"/>
      <c r="Q141" s="226"/>
      <c r="R141" s="226"/>
      <c r="S141" s="226"/>
      <c r="T141" s="226"/>
      <c r="U141" s="226"/>
      <c r="V141" s="226"/>
      <c r="W141" s="227"/>
      <c r="X141" s="227"/>
      <c r="Y141" s="51"/>
    </row>
    <row r="142" spans="1:25" s="50" customFormat="1" x14ac:dyDescent="0.3">
      <c r="A142" s="270"/>
      <c r="B142" s="270"/>
      <c r="C142" s="270"/>
      <c r="D142" s="270"/>
      <c r="E142" s="270"/>
      <c r="F142" s="225"/>
      <c r="G142" s="225"/>
      <c r="H142" s="225"/>
      <c r="I142" s="225"/>
      <c r="J142" s="225"/>
      <c r="K142" s="226"/>
      <c r="L142" s="226"/>
      <c r="M142" s="226"/>
      <c r="N142" s="226"/>
      <c r="O142" s="226"/>
      <c r="P142" s="226"/>
      <c r="Q142" s="226"/>
      <c r="R142" s="226"/>
      <c r="S142" s="226"/>
      <c r="T142" s="226"/>
      <c r="U142" s="226"/>
      <c r="V142" s="226"/>
      <c r="W142" s="227"/>
      <c r="X142" s="227"/>
      <c r="Y142" s="51"/>
    </row>
    <row r="143" spans="1:25" s="50" customFormat="1" x14ac:dyDescent="0.3">
      <c r="A143" s="270"/>
      <c r="B143" s="270"/>
      <c r="C143" s="270"/>
      <c r="D143" s="270"/>
      <c r="E143" s="270"/>
      <c r="F143" s="225"/>
      <c r="G143" s="225"/>
      <c r="H143" s="225"/>
      <c r="I143" s="225"/>
      <c r="J143" s="225"/>
      <c r="K143" s="226"/>
      <c r="L143" s="226"/>
      <c r="M143" s="226"/>
      <c r="N143" s="226"/>
      <c r="O143" s="226"/>
      <c r="P143" s="226"/>
      <c r="Q143" s="226"/>
      <c r="R143" s="226"/>
      <c r="S143" s="226"/>
      <c r="T143" s="226"/>
      <c r="U143" s="226"/>
      <c r="V143" s="226"/>
      <c r="W143" s="227"/>
      <c r="X143" s="227"/>
      <c r="Y143" s="51"/>
    </row>
    <row r="144" spans="1:25" s="50" customFormat="1" x14ac:dyDescent="0.3">
      <c r="A144" s="270"/>
      <c r="B144" s="270"/>
      <c r="C144" s="270"/>
      <c r="D144" s="270"/>
      <c r="E144" s="270"/>
      <c r="F144" s="225"/>
      <c r="G144" s="225"/>
      <c r="H144" s="225"/>
      <c r="I144" s="225"/>
      <c r="J144" s="225"/>
      <c r="K144" s="226"/>
      <c r="L144" s="226"/>
      <c r="M144" s="226"/>
      <c r="N144" s="226"/>
      <c r="O144" s="226"/>
      <c r="P144" s="226"/>
      <c r="Q144" s="226"/>
      <c r="R144" s="226"/>
      <c r="S144" s="226"/>
      <c r="T144" s="226"/>
      <c r="U144" s="226"/>
      <c r="V144" s="226"/>
      <c r="W144" s="227"/>
      <c r="X144" s="227"/>
      <c r="Y144" s="51"/>
    </row>
    <row r="145" spans="1:25" s="50" customFormat="1" x14ac:dyDescent="0.3">
      <c r="A145" s="270"/>
      <c r="B145" s="270"/>
      <c r="C145" s="270"/>
      <c r="D145" s="270"/>
      <c r="E145" s="270"/>
      <c r="F145" s="225"/>
      <c r="G145" s="225"/>
      <c r="H145" s="225"/>
      <c r="I145" s="225"/>
      <c r="J145" s="225"/>
      <c r="K145" s="226"/>
      <c r="L145" s="226"/>
      <c r="M145" s="226"/>
      <c r="N145" s="226"/>
      <c r="O145" s="226"/>
      <c r="P145" s="226"/>
      <c r="Q145" s="226"/>
      <c r="R145" s="226"/>
      <c r="S145" s="226"/>
      <c r="T145" s="226"/>
      <c r="U145" s="226"/>
      <c r="V145" s="226"/>
      <c r="W145" s="227"/>
      <c r="X145" s="227"/>
      <c r="Y145" s="51"/>
    </row>
    <row r="146" spans="1:25" s="50" customFormat="1" x14ac:dyDescent="0.3">
      <c r="A146" s="270"/>
      <c r="B146" s="270"/>
      <c r="C146" s="270"/>
      <c r="D146" s="270"/>
      <c r="E146" s="270"/>
      <c r="F146" s="225"/>
      <c r="G146" s="225"/>
      <c r="H146" s="225"/>
      <c r="I146" s="225"/>
      <c r="J146" s="225"/>
      <c r="K146" s="226"/>
      <c r="L146" s="226"/>
      <c r="M146" s="226"/>
      <c r="N146" s="226"/>
      <c r="O146" s="226"/>
      <c r="P146" s="226"/>
      <c r="Q146" s="226"/>
      <c r="R146" s="226"/>
      <c r="S146" s="226"/>
      <c r="T146" s="226"/>
      <c r="U146" s="226"/>
      <c r="V146" s="226"/>
      <c r="W146" s="227"/>
      <c r="X146" s="227"/>
      <c r="Y146" s="51"/>
    </row>
    <row r="147" spans="1:25" s="50" customFormat="1" x14ac:dyDescent="0.3">
      <c r="A147" s="270"/>
      <c r="B147" s="270"/>
      <c r="C147" s="270"/>
      <c r="D147" s="270"/>
      <c r="E147" s="270"/>
      <c r="F147" s="225"/>
      <c r="G147" s="225"/>
      <c r="H147" s="225"/>
      <c r="I147" s="225"/>
      <c r="J147" s="225"/>
      <c r="K147" s="226"/>
      <c r="L147" s="226"/>
      <c r="M147" s="226"/>
      <c r="N147" s="226"/>
      <c r="O147" s="226"/>
      <c r="P147" s="226"/>
      <c r="Q147" s="226"/>
      <c r="R147" s="226"/>
      <c r="S147" s="226"/>
      <c r="T147" s="226"/>
      <c r="U147" s="226"/>
      <c r="V147" s="226"/>
      <c r="W147" s="227"/>
      <c r="X147" s="227"/>
      <c r="Y147" s="51"/>
    </row>
    <row r="148" spans="1:25" s="50" customFormat="1" x14ac:dyDescent="0.3">
      <c r="A148" s="270"/>
      <c r="B148" s="270"/>
      <c r="C148" s="270"/>
      <c r="D148" s="270"/>
      <c r="E148" s="270"/>
      <c r="F148" s="225"/>
      <c r="G148" s="225"/>
      <c r="H148" s="225"/>
      <c r="I148" s="225"/>
      <c r="J148" s="225"/>
      <c r="K148" s="226"/>
      <c r="L148" s="226"/>
      <c r="M148" s="226"/>
      <c r="N148" s="226"/>
      <c r="O148" s="226"/>
      <c r="P148" s="226"/>
      <c r="Q148" s="226"/>
      <c r="R148" s="226"/>
      <c r="S148" s="226"/>
      <c r="T148" s="226"/>
      <c r="U148" s="226"/>
      <c r="V148" s="226"/>
      <c r="W148" s="227"/>
      <c r="X148" s="227"/>
      <c r="Y148" s="51"/>
    </row>
    <row r="149" spans="1:25" s="50" customFormat="1" x14ac:dyDescent="0.3">
      <c r="A149" s="270"/>
      <c r="B149" s="270"/>
      <c r="C149" s="270"/>
      <c r="D149" s="270"/>
      <c r="E149" s="270"/>
      <c r="F149" s="225"/>
      <c r="G149" s="225"/>
      <c r="H149" s="225"/>
      <c r="I149" s="225"/>
      <c r="J149" s="225"/>
      <c r="K149" s="226"/>
      <c r="L149" s="226"/>
      <c r="M149" s="226"/>
      <c r="N149" s="226"/>
      <c r="O149" s="226"/>
      <c r="P149" s="226"/>
      <c r="Q149" s="226"/>
      <c r="R149" s="226"/>
      <c r="S149" s="226"/>
      <c r="T149" s="226"/>
      <c r="U149" s="226"/>
      <c r="V149" s="226"/>
      <c r="W149" s="227"/>
      <c r="X149" s="227"/>
      <c r="Y149" s="51"/>
    </row>
    <row r="150" spans="1:25" s="50" customFormat="1" x14ac:dyDescent="0.3">
      <c r="A150" s="270"/>
      <c r="B150" s="270"/>
      <c r="C150" s="270"/>
      <c r="D150" s="270"/>
      <c r="E150" s="270"/>
      <c r="F150" s="225"/>
      <c r="G150" s="225"/>
      <c r="H150" s="225"/>
      <c r="I150" s="225"/>
      <c r="J150" s="225"/>
      <c r="K150" s="226"/>
      <c r="L150" s="226"/>
      <c r="M150" s="226"/>
      <c r="N150" s="226"/>
      <c r="O150" s="226"/>
      <c r="P150" s="226"/>
      <c r="Q150" s="226"/>
      <c r="R150" s="226"/>
      <c r="S150" s="226"/>
      <c r="T150" s="226"/>
      <c r="U150" s="226"/>
      <c r="V150" s="226"/>
      <c r="W150" s="227"/>
      <c r="X150" s="227"/>
      <c r="Y150" s="51"/>
    </row>
    <row r="151" spans="1:25" s="50" customFormat="1" x14ac:dyDescent="0.3">
      <c r="A151" s="270"/>
      <c r="B151" s="270"/>
      <c r="C151" s="270"/>
      <c r="D151" s="270"/>
      <c r="E151" s="270"/>
      <c r="F151" s="225"/>
      <c r="G151" s="225"/>
      <c r="H151" s="225"/>
      <c r="I151" s="225"/>
      <c r="J151" s="225"/>
      <c r="K151" s="226"/>
      <c r="L151" s="226"/>
      <c r="M151" s="226"/>
      <c r="N151" s="226"/>
      <c r="O151" s="226"/>
      <c r="P151" s="226"/>
      <c r="Q151" s="226"/>
      <c r="R151" s="226"/>
      <c r="S151" s="226"/>
      <c r="T151" s="226"/>
      <c r="U151" s="226"/>
      <c r="V151" s="226"/>
      <c r="W151" s="227"/>
      <c r="X151" s="227"/>
      <c r="Y151" s="51"/>
    </row>
    <row r="152" spans="1:25" s="50" customFormat="1" x14ac:dyDescent="0.3">
      <c r="A152" s="270"/>
      <c r="B152" s="270"/>
      <c r="C152" s="270"/>
      <c r="D152" s="270"/>
      <c r="E152" s="270"/>
      <c r="F152" s="225"/>
      <c r="G152" s="225"/>
      <c r="H152" s="225"/>
      <c r="I152" s="225"/>
      <c r="J152" s="225"/>
      <c r="K152" s="226"/>
      <c r="L152" s="226"/>
      <c r="M152" s="226"/>
      <c r="N152" s="226"/>
      <c r="O152" s="226"/>
      <c r="P152" s="226"/>
      <c r="Q152" s="226"/>
      <c r="R152" s="226"/>
      <c r="S152" s="226"/>
      <c r="T152" s="226"/>
      <c r="U152" s="226"/>
      <c r="V152" s="226"/>
      <c r="W152" s="227"/>
      <c r="X152" s="227"/>
      <c r="Y152" s="51"/>
    </row>
    <row r="153" spans="1:25" s="50" customFormat="1" x14ac:dyDescent="0.3">
      <c r="A153" s="270"/>
      <c r="B153" s="270"/>
      <c r="C153" s="270"/>
      <c r="D153" s="270"/>
      <c r="E153" s="270"/>
      <c r="F153" s="225"/>
      <c r="G153" s="225"/>
      <c r="H153" s="225"/>
      <c r="I153" s="225"/>
      <c r="J153" s="225"/>
      <c r="K153" s="226"/>
      <c r="L153" s="226"/>
      <c r="M153" s="226"/>
      <c r="N153" s="226"/>
      <c r="O153" s="226"/>
      <c r="P153" s="226"/>
      <c r="Q153" s="226"/>
      <c r="R153" s="226"/>
      <c r="S153" s="226"/>
      <c r="T153" s="226"/>
      <c r="U153" s="226"/>
      <c r="V153" s="226"/>
      <c r="W153" s="227"/>
      <c r="X153" s="227"/>
      <c r="Y153" s="51"/>
    </row>
    <row r="154" spans="1:25" s="50" customFormat="1" x14ac:dyDescent="0.3">
      <c r="A154" s="270"/>
      <c r="B154" s="270"/>
      <c r="C154" s="270"/>
      <c r="D154" s="270"/>
      <c r="E154" s="270"/>
      <c r="F154" s="225"/>
      <c r="G154" s="225"/>
      <c r="H154" s="225"/>
      <c r="I154" s="225"/>
      <c r="J154" s="225"/>
      <c r="K154" s="226"/>
      <c r="L154" s="226"/>
      <c r="M154" s="226"/>
      <c r="N154" s="226"/>
      <c r="O154" s="226"/>
      <c r="P154" s="226"/>
      <c r="Q154" s="226"/>
      <c r="R154" s="226"/>
      <c r="S154" s="226"/>
      <c r="T154" s="226"/>
      <c r="U154" s="226"/>
      <c r="V154" s="226"/>
      <c r="W154" s="227"/>
      <c r="X154" s="227"/>
      <c r="Y154" s="51"/>
    </row>
    <row r="155" spans="1:25" s="50" customFormat="1" x14ac:dyDescent="0.3">
      <c r="A155" s="270"/>
      <c r="B155" s="270"/>
      <c r="C155" s="270"/>
      <c r="D155" s="270"/>
      <c r="E155" s="270"/>
      <c r="F155" s="225"/>
      <c r="G155" s="225"/>
      <c r="H155" s="225"/>
      <c r="I155" s="225"/>
      <c r="J155" s="225"/>
      <c r="K155" s="226"/>
      <c r="L155" s="226"/>
      <c r="M155" s="226"/>
      <c r="N155" s="226"/>
      <c r="O155" s="226"/>
      <c r="P155" s="226"/>
      <c r="Q155" s="226"/>
      <c r="R155" s="226"/>
      <c r="S155" s="226"/>
      <c r="T155" s="226"/>
      <c r="U155" s="226"/>
      <c r="V155" s="226"/>
      <c r="W155" s="227"/>
      <c r="X155" s="227"/>
      <c r="Y155" s="51"/>
    </row>
    <row r="156" spans="1:25" s="50" customFormat="1" x14ac:dyDescent="0.3">
      <c r="A156" s="270"/>
      <c r="B156" s="270"/>
      <c r="C156" s="270"/>
      <c r="D156" s="270"/>
      <c r="E156" s="270"/>
      <c r="F156" s="225"/>
      <c r="G156" s="225"/>
      <c r="H156" s="225"/>
      <c r="I156" s="225"/>
      <c r="J156" s="225"/>
      <c r="K156" s="226"/>
      <c r="L156" s="226"/>
      <c r="M156" s="226"/>
      <c r="N156" s="226"/>
      <c r="O156" s="226"/>
      <c r="P156" s="226"/>
      <c r="Q156" s="226"/>
      <c r="R156" s="226"/>
      <c r="S156" s="226"/>
      <c r="T156" s="226"/>
      <c r="U156" s="226"/>
      <c r="V156" s="226"/>
      <c r="W156" s="227"/>
      <c r="X156" s="227"/>
      <c r="Y156" s="51"/>
    </row>
    <row r="157" spans="1:25" s="50" customFormat="1" x14ac:dyDescent="0.3">
      <c r="A157" s="270"/>
      <c r="B157" s="270"/>
      <c r="C157" s="270"/>
      <c r="D157" s="270"/>
      <c r="E157" s="270"/>
      <c r="F157" s="225"/>
      <c r="G157" s="225"/>
      <c r="H157" s="225"/>
      <c r="I157" s="225"/>
      <c r="J157" s="225"/>
      <c r="K157" s="226"/>
      <c r="L157" s="226"/>
      <c r="M157" s="226"/>
      <c r="N157" s="226"/>
      <c r="O157" s="226"/>
      <c r="P157" s="226"/>
      <c r="Q157" s="226"/>
      <c r="R157" s="226"/>
      <c r="S157" s="226"/>
      <c r="T157" s="226"/>
      <c r="U157" s="226"/>
      <c r="V157" s="226"/>
      <c r="W157" s="227"/>
      <c r="X157" s="227"/>
      <c r="Y157" s="51"/>
    </row>
    <row r="158" spans="1:25" s="50" customFormat="1" x14ac:dyDescent="0.3">
      <c r="A158" s="270"/>
      <c r="B158" s="270"/>
      <c r="C158" s="270"/>
      <c r="D158" s="270"/>
      <c r="E158" s="270"/>
      <c r="F158" s="225"/>
      <c r="G158" s="225"/>
      <c r="H158" s="225"/>
      <c r="I158" s="225"/>
      <c r="J158" s="225"/>
      <c r="K158" s="226"/>
      <c r="L158" s="226"/>
      <c r="M158" s="226"/>
      <c r="N158" s="226"/>
      <c r="O158" s="226"/>
      <c r="P158" s="226"/>
      <c r="Q158" s="226"/>
      <c r="R158" s="226"/>
      <c r="S158" s="226"/>
      <c r="T158" s="226"/>
      <c r="U158" s="226"/>
      <c r="V158" s="226"/>
      <c r="W158" s="227"/>
      <c r="X158" s="227"/>
      <c r="Y158" s="51"/>
    </row>
    <row r="159" spans="1:25" s="50" customFormat="1" x14ac:dyDescent="0.3">
      <c r="A159" s="270"/>
      <c r="B159" s="270"/>
      <c r="C159" s="270"/>
      <c r="D159" s="270"/>
      <c r="E159" s="270"/>
      <c r="F159" s="225"/>
      <c r="G159" s="225"/>
      <c r="H159" s="225"/>
      <c r="I159" s="225"/>
      <c r="J159" s="225"/>
      <c r="K159" s="226"/>
      <c r="L159" s="226"/>
      <c r="M159" s="226"/>
      <c r="N159" s="226"/>
      <c r="O159" s="226"/>
      <c r="P159" s="226"/>
      <c r="Q159" s="226"/>
      <c r="R159" s="226"/>
      <c r="S159" s="226"/>
      <c r="T159" s="226"/>
      <c r="U159" s="226"/>
      <c r="V159" s="226"/>
      <c r="W159" s="227"/>
      <c r="X159" s="227"/>
      <c r="Y159" s="51"/>
    </row>
    <row r="160" spans="1:25" s="22" customFormat="1" x14ac:dyDescent="0.3">
      <c r="A160" s="273"/>
      <c r="B160" s="270"/>
      <c r="C160" s="270"/>
      <c r="D160" s="270"/>
      <c r="E160" s="270"/>
      <c r="F160" s="225"/>
      <c r="G160" s="225"/>
      <c r="H160" s="225"/>
      <c r="I160" s="225"/>
      <c r="J160" s="225"/>
      <c r="K160" s="226"/>
      <c r="L160" s="226"/>
      <c r="M160" s="226"/>
      <c r="N160" s="226"/>
      <c r="O160" s="226"/>
      <c r="P160" s="226"/>
      <c r="Q160" s="226"/>
      <c r="R160" s="226"/>
      <c r="S160" s="226"/>
      <c r="T160" s="226"/>
      <c r="U160" s="226"/>
      <c r="V160" s="226"/>
      <c r="W160" s="227"/>
      <c r="X160" s="227"/>
    </row>
    <row r="161" spans="1:24" x14ac:dyDescent="0.3">
      <c r="A161" s="273"/>
      <c r="B161" s="270"/>
      <c r="C161" s="270"/>
      <c r="D161" s="270"/>
      <c r="E161" s="270"/>
      <c r="F161" s="225"/>
      <c r="G161" s="225"/>
      <c r="H161" s="225"/>
      <c r="I161" s="225"/>
      <c r="J161" s="225"/>
      <c r="K161" s="226"/>
      <c r="L161" s="226"/>
      <c r="M161" s="226"/>
      <c r="N161" s="226"/>
      <c r="O161" s="226"/>
      <c r="P161" s="226"/>
      <c r="Q161" s="226"/>
      <c r="R161" s="226"/>
      <c r="S161" s="226"/>
      <c r="T161" s="226"/>
      <c r="U161" s="226"/>
      <c r="V161" s="226"/>
      <c r="W161" s="227"/>
      <c r="X161" s="227"/>
    </row>
    <row r="162" spans="1:24" x14ac:dyDescent="0.3">
      <c r="A162" s="273"/>
      <c r="B162" s="270"/>
      <c r="C162" s="270"/>
      <c r="D162" s="270"/>
      <c r="E162" s="270"/>
      <c r="F162" s="225"/>
      <c r="G162" s="225"/>
      <c r="H162" s="225"/>
      <c r="I162" s="225"/>
      <c r="J162" s="225"/>
      <c r="K162" s="226"/>
      <c r="L162" s="226"/>
      <c r="M162" s="226"/>
      <c r="N162" s="226"/>
      <c r="O162" s="226"/>
      <c r="P162" s="226"/>
      <c r="Q162" s="226"/>
      <c r="R162" s="226"/>
      <c r="S162" s="226"/>
      <c r="T162" s="226"/>
      <c r="U162" s="226"/>
      <c r="V162" s="226"/>
      <c r="W162" s="227"/>
      <c r="X162" s="227"/>
    </row>
    <row r="163" spans="1:24" x14ac:dyDescent="0.3">
      <c r="A163" s="273"/>
      <c r="B163" s="270"/>
      <c r="C163" s="270"/>
      <c r="D163" s="270"/>
      <c r="E163" s="270"/>
      <c r="F163" s="225"/>
      <c r="G163" s="225"/>
      <c r="H163" s="225"/>
      <c r="I163" s="225"/>
      <c r="J163" s="225"/>
      <c r="K163" s="226"/>
      <c r="L163" s="226"/>
      <c r="M163" s="226"/>
      <c r="N163" s="226"/>
      <c r="O163" s="226"/>
      <c r="P163" s="226"/>
      <c r="Q163" s="226"/>
      <c r="R163" s="226"/>
      <c r="S163" s="226"/>
      <c r="T163" s="226"/>
      <c r="U163" s="226"/>
      <c r="V163" s="226"/>
      <c r="W163" s="227"/>
      <c r="X163" s="227"/>
    </row>
    <row r="164" spans="1:24" x14ac:dyDescent="0.3">
      <c r="A164" s="273"/>
      <c r="B164" s="270"/>
      <c r="C164" s="270"/>
      <c r="D164" s="270"/>
      <c r="E164" s="270"/>
      <c r="F164" s="225"/>
      <c r="G164" s="225"/>
      <c r="H164" s="225"/>
      <c r="I164" s="225"/>
      <c r="J164" s="225"/>
      <c r="K164" s="226"/>
      <c r="L164" s="226"/>
      <c r="M164" s="226"/>
      <c r="N164" s="226"/>
      <c r="O164" s="226"/>
      <c r="P164" s="226"/>
      <c r="Q164" s="226"/>
      <c r="R164" s="226"/>
      <c r="S164" s="226"/>
      <c r="T164" s="226"/>
      <c r="U164" s="226"/>
      <c r="V164" s="226"/>
      <c r="W164" s="227"/>
      <c r="X164" s="227"/>
    </row>
    <row r="165" spans="1:24" x14ac:dyDescent="0.3">
      <c r="A165" s="273"/>
      <c r="B165" s="270"/>
      <c r="C165" s="270"/>
      <c r="D165" s="270"/>
      <c r="E165" s="270"/>
      <c r="F165" s="225"/>
      <c r="G165" s="225"/>
      <c r="H165" s="225"/>
      <c r="I165" s="225"/>
      <c r="J165" s="225"/>
      <c r="K165" s="226"/>
      <c r="L165" s="226"/>
      <c r="M165" s="226"/>
      <c r="N165" s="226"/>
      <c r="O165" s="226"/>
      <c r="P165" s="226"/>
      <c r="Q165" s="226"/>
      <c r="R165" s="226"/>
      <c r="S165" s="226"/>
      <c r="T165" s="226"/>
      <c r="U165" s="226"/>
      <c r="V165" s="226"/>
      <c r="W165" s="227"/>
      <c r="X165" s="227"/>
    </row>
    <row r="166" spans="1:24" x14ac:dyDescent="0.3">
      <c r="A166" s="273"/>
      <c r="B166" s="270"/>
      <c r="C166" s="270"/>
      <c r="D166" s="270"/>
      <c r="E166" s="270"/>
      <c r="F166" s="225"/>
      <c r="G166" s="225"/>
      <c r="H166" s="225"/>
      <c r="I166" s="225"/>
      <c r="J166" s="225"/>
      <c r="K166" s="226"/>
      <c r="L166" s="226"/>
      <c r="M166" s="226"/>
      <c r="N166" s="226"/>
      <c r="O166" s="226"/>
      <c r="P166" s="226"/>
      <c r="Q166" s="226"/>
      <c r="R166" s="226"/>
      <c r="S166" s="226"/>
      <c r="T166" s="226"/>
      <c r="U166" s="226"/>
      <c r="V166" s="226"/>
      <c r="W166" s="227"/>
      <c r="X166" s="227"/>
    </row>
    <row r="167" spans="1:24" x14ac:dyDescent="0.3">
      <c r="A167" s="273"/>
      <c r="B167" s="270"/>
      <c r="C167" s="270"/>
      <c r="D167" s="270"/>
      <c r="E167" s="270"/>
      <c r="F167" s="225"/>
      <c r="G167" s="225"/>
      <c r="H167" s="225"/>
      <c r="I167" s="225"/>
      <c r="J167" s="225"/>
      <c r="K167" s="226"/>
      <c r="L167" s="226"/>
      <c r="M167" s="226"/>
      <c r="N167" s="226"/>
      <c r="O167" s="226"/>
      <c r="P167" s="226"/>
      <c r="Q167" s="226"/>
      <c r="R167" s="226"/>
      <c r="S167" s="226"/>
      <c r="T167" s="226"/>
      <c r="U167" s="226"/>
      <c r="V167" s="226"/>
      <c r="W167" s="227"/>
      <c r="X167" s="227"/>
    </row>
    <row r="168" spans="1:24" x14ac:dyDescent="0.3">
      <c r="A168" s="273"/>
      <c r="B168" s="270"/>
      <c r="C168" s="270"/>
      <c r="D168" s="270"/>
      <c r="E168" s="270"/>
      <c r="F168" s="225"/>
      <c r="G168" s="225"/>
      <c r="H168" s="225"/>
      <c r="I168" s="225"/>
      <c r="J168" s="225"/>
      <c r="K168" s="226"/>
      <c r="L168" s="226"/>
      <c r="M168" s="226"/>
      <c r="N168" s="226"/>
      <c r="O168" s="226"/>
      <c r="P168" s="226"/>
      <c r="Q168" s="226"/>
      <c r="R168" s="226"/>
      <c r="S168" s="226"/>
      <c r="T168" s="226"/>
      <c r="U168" s="226"/>
      <c r="V168" s="226"/>
      <c r="W168" s="227"/>
      <c r="X168" s="227"/>
    </row>
    <row r="169" spans="1:24" x14ac:dyDescent="0.3">
      <c r="A169" s="273"/>
      <c r="B169" s="270"/>
      <c r="C169" s="270"/>
      <c r="D169" s="270"/>
      <c r="E169" s="270"/>
      <c r="F169" s="225"/>
      <c r="G169" s="225"/>
      <c r="H169" s="225"/>
      <c r="I169" s="225"/>
      <c r="J169" s="225"/>
      <c r="K169" s="226"/>
      <c r="L169" s="226"/>
      <c r="M169" s="226"/>
      <c r="N169" s="226"/>
      <c r="O169" s="226"/>
      <c r="P169" s="226"/>
      <c r="Q169" s="226"/>
      <c r="R169" s="226"/>
      <c r="S169" s="226"/>
      <c r="T169" s="226"/>
      <c r="U169" s="226"/>
      <c r="V169" s="226"/>
      <c r="W169" s="227"/>
      <c r="X169" s="227"/>
    </row>
    <row r="170" spans="1:24" x14ac:dyDescent="0.3">
      <c r="A170" s="273"/>
      <c r="B170" s="270"/>
      <c r="C170" s="270"/>
      <c r="D170" s="270"/>
      <c r="E170" s="270"/>
      <c r="F170" s="225"/>
      <c r="G170" s="225"/>
      <c r="H170" s="225"/>
      <c r="I170" s="225"/>
      <c r="J170" s="225"/>
      <c r="K170" s="226"/>
      <c r="L170" s="226"/>
      <c r="M170" s="226"/>
      <c r="N170" s="226"/>
      <c r="O170" s="226"/>
      <c r="P170" s="226"/>
      <c r="Q170" s="226"/>
      <c r="R170" s="226"/>
      <c r="S170" s="226"/>
      <c r="T170" s="226"/>
      <c r="U170" s="226"/>
      <c r="V170" s="226"/>
      <c r="W170" s="227"/>
      <c r="X170" s="227"/>
    </row>
    <row r="171" spans="1:24" x14ac:dyDescent="0.3">
      <c r="A171" s="273"/>
      <c r="B171" s="270"/>
      <c r="C171" s="270"/>
      <c r="D171" s="270"/>
      <c r="E171" s="270"/>
      <c r="F171" s="225"/>
      <c r="G171" s="225"/>
      <c r="H171" s="225"/>
      <c r="I171" s="225"/>
      <c r="J171" s="225"/>
      <c r="K171" s="226"/>
      <c r="L171" s="226"/>
      <c r="M171" s="226"/>
      <c r="N171" s="226"/>
      <c r="O171" s="226"/>
      <c r="P171" s="226"/>
      <c r="Q171" s="226"/>
      <c r="R171" s="226"/>
      <c r="S171" s="226"/>
      <c r="T171" s="226"/>
      <c r="U171" s="226"/>
      <c r="V171" s="226"/>
      <c r="W171" s="227"/>
      <c r="X171" s="227"/>
    </row>
    <row r="172" spans="1:24" x14ac:dyDescent="0.3">
      <c r="A172" s="273"/>
      <c r="B172" s="270"/>
      <c r="C172" s="270"/>
      <c r="D172" s="270"/>
      <c r="E172" s="270"/>
      <c r="F172" s="225"/>
      <c r="G172" s="225"/>
      <c r="H172" s="225"/>
      <c r="I172" s="225"/>
      <c r="J172" s="225"/>
      <c r="K172" s="226"/>
      <c r="L172" s="226"/>
      <c r="M172" s="226"/>
      <c r="N172" s="226"/>
      <c r="O172" s="226"/>
      <c r="P172" s="226"/>
      <c r="Q172" s="226"/>
      <c r="R172" s="226"/>
      <c r="S172" s="226"/>
      <c r="T172" s="226"/>
      <c r="U172" s="226"/>
      <c r="V172" s="226"/>
      <c r="W172" s="227"/>
      <c r="X172" s="227"/>
    </row>
    <row r="173" spans="1:24" x14ac:dyDescent="0.3">
      <c r="A173" s="273"/>
      <c r="B173" s="270"/>
      <c r="C173" s="270"/>
      <c r="D173" s="270"/>
      <c r="E173" s="270"/>
      <c r="F173" s="225"/>
      <c r="G173" s="225"/>
      <c r="H173" s="225"/>
      <c r="I173" s="225"/>
      <c r="J173" s="225"/>
      <c r="K173" s="226"/>
      <c r="L173" s="226"/>
      <c r="M173" s="226"/>
      <c r="N173" s="226"/>
      <c r="O173" s="226"/>
      <c r="P173" s="226"/>
      <c r="Q173" s="226"/>
      <c r="R173" s="226"/>
      <c r="S173" s="226"/>
      <c r="T173" s="226"/>
      <c r="U173" s="226"/>
      <c r="V173" s="226"/>
      <c r="W173" s="227"/>
      <c r="X173" s="227"/>
    </row>
    <row r="174" spans="1:24" x14ac:dyDescent="0.3">
      <c r="A174" s="273"/>
      <c r="B174" s="270"/>
      <c r="C174" s="270"/>
      <c r="D174" s="270"/>
      <c r="E174" s="270"/>
      <c r="F174" s="225"/>
      <c r="G174" s="225"/>
      <c r="H174" s="225"/>
      <c r="I174" s="225"/>
      <c r="J174" s="225"/>
      <c r="K174" s="226"/>
      <c r="L174" s="226"/>
      <c r="M174" s="226"/>
      <c r="N174" s="226"/>
      <c r="O174" s="226"/>
      <c r="P174" s="226"/>
      <c r="Q174" s="226"/>
      <c r="R174" s="226"/>
      <c r="S174" s="226"/>
      <c r="T174" s="226"/>
      <c r="U174" s="226"/>
      <c r="V174" s="226"/>
      <c r="W174" s="227"/>
      <c r="X174" s="227"/>
    </row>
    <row r="175" spans="1:24" x14ac:dyDescent="0.3">
      <c r="A175" s="273"/>
      <c r="B175" s="270"/>
      <c r="C175" s="270"/>
      <c r="D175" s="270"/>
      <c r="E175" s="270"/>
      <c r="F175" s="225"/>
      <c r="G175" s="225"/>
      <c r="H175" s="225"/>
      <c r="I175" s="225"/>
      <c r="J175" s="225"/>
      <c r="K175" s="226"/>
      <c r="L175" s="226"/>
      <c r="M175" s="226"/>
      <c r="N175" s="226"/>
      <c r="O175" s="226"/>
      <c r="P175" s="226"/>
      <c r="Q175" s="226"/>
      <c r="R175" s="226"/>
      <c r="S175" s="226"/>
      <c r="T175" s="226"/>
      <c r="U175" s="226"/>
      <c r="V175" s="226"/>
      <c r="W175" s="227"/>
      <c r="X175" s="227"/>
    </row>
    <row r="176" spans="1:24" x14ac:dyDescent="0.3">
      <c r="A176" s="273"/>
      <c r="B176" s="270"/>
      <c r="C176" s="270"/>
      <c r="D176" s="270"/>
      <c r="E176" s="270"/>
      <c r="F176" s="225"/>
      <c r="G176" s="225"/>
      <c r="H176" s="225"/>
      <c r="I176" s="225"/>
      <c r="J176" s="225"/>
      <c r="K176" s="226"/>
      <c r="L176" s="226"/>
      <c r="M176" s="226"/>
      <c r="N176" s="226"/>
      <c r="O176" s="226"/>
      <c r="P176" s="226"/>
      <c r="Q176" s="226"/>
      <c r="R176" s="226"/>
      <c r="S176" s="226"/>
      <c r="T176" s="226"/>
      <c r="U176" s="226"/>
      <c r="V176" s="226"/>
      <c r="W176" s="227"/>
      <c r="X176" s="227"/>
    </row>
    <row r="177" spans="1:24" x14ac:dyDescent="0.3">
      <c r="A177" s="273"/>
      <c r="B177" s="270"/>
      <c r="C177" s="270"/>
      <c r="D177" s="270"/>
      <c r="E177" s="270"/>
      <c r="F177" s="225"/>
      <c r="G177" s="225"/>
      <c r="H177" s="225"/>
      <c r="I177" s="225"/>
      <c r="J177" s="225"/>
      <c r="K177" s="226"/>
      <c r="L177" s="226"/>
      <c r="M177" s="226"/>
      <c r="N177" s="226"/>
      <c r="O177" s="226"/>
      <c r="P177" s="226"/>
      <c r="Q177" s="226"/>
      <c r="R177" s="226"/>
      <c r="S177" s="226"/>
      <c r="T177" s="226"/>
      <c r="U177" s="226"/>
      <c r="V177" s="226"/>
      <c r="W177" s="227"/>
      <c r="X177" s="227"/>
    </row>
    <row r="178" spans="1:24" x14ac:dyDescent="0.3">
      <c r="A178" s="273"/>
      <c r="B178" s="270"/>
      <c r="C178" s="270"/>
      <c r="D178" s="270"/>
      <c r="E178" s="270"/>
      <c r="F178" s="225"/>
      <c r="G178" s="225"/>
      <c r="H178" s="225"/>
      <c r="I178" s="225"/>
      <c r="J178" s="225"/>
      <c r="K178" s="226"/>
      <c r="L178" s="226"/>
      <c r="M178" s="226"/>
      <c r="N178" s="226"/>
      <c r="O178" s="226"/>
      <c r="P178" s="226"/>
      <c r="Q178" s="226"/>
      <c r="R178" s="226"/>
      <c r="S178" s="226"/>
      <c r="T178" s="226"/>
      <c r="U178" s="226"/>
      <c r="V178" s="226"/>
      <c r="W178" s="227"/>
      <c r="X178" s="227"/>
    </row>
    <row r="179" spans="1:24" x14ac:dyDescent="0.3">
      <c r="A179" s="273"/>
      <c r="B179" s="270"/>
      <c r="C179" s="270"/>
      <c r="D179" s="270"/>
      <c r="E179" s="270"/>
      <c r="F179" s="225"/>
      <c r="G179" s="225"/>
      <c r="H179" s="225"/>
      <c r="I179" s="225"/>
      <c r="J179" s="225"/>
      <c r="K179" s="226"/>
      <c r="L179" s="226"/>
      <c r="M179" s="226"/>
      <c r="N179" s="226"/>
      <c r="O179" s="226"/>
      <c r="P179" s="226"/>
      <c r="Q179" s="226"/>
      <c r="R179" s="226"/>
      <c r="S179" s="226"/>
      <c r="T179" s="226"/>
      <c r="U179" s="226"/>
      <c r="V179" s="226"/>
      <c r="W179" s="227"/>
      <c r="X179" s="227"/>
    </row>
    <row r="180" spans="1:24" x14ac:dyDescent="0.3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2"/>
      <c r="L180" s="222"/>
      <c r="M180" s="222"/>
      <c r="N180" s="222"/>
      <c r="O180" s="222"/>
      <c r="P180" s="222"/>
      <c r="Q180" s="222"/>
      <c r="R180" s="222"/>
      <c r="S180" s="222"/>
      <c r="T180" s="222"/>
      <c r="U180" s="222"/>
      <c r="V180" s="226"/>
      <c r="W180" s="227"/>
      <c r="X180" s="228"/>
    </row>
    <row r="181" spans="1:24" x14ac:dyDescent="0.3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2"/>
      <c r="L181" s="222"/>
      <c r="M181" s="222"/>
      <c r="N181" s="222"/>
      <c r="O181" s="222"/>
      <c r="P181" s="222"/>
      <c r="Q181" s="222"/>
      <c r="R181" s="222"/>
      <c r="S181" s="222"/>
      <c r="T181" s="222"/>
      <c r="U181" s="222"/>
      <c r="V181" s="226"/>
      <c r="W181" s="227"/>
      <c r="X181" s="228"/>
    </row>
    <row r="182" spans="1:24" x14ac:dyDescent="0.3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2"/>
      <c r="L182" s="222"/>
      <c r="M182" s="222"/>
      <c r="N182" s="222"/>
      <c r="O182" s="222"/>
      <c r="P182" s="222"/>
      <c r="Q182" s="222"/>
      <c r="R182" s="222"/>
      <c r="S182" s="222"/>
      <c r="T182" s="222"/>
      <c r="U182" s="222"/>
      <c r="V182" s="226"/>
      <c r="W182" s="227"/>
      <c r="X182" s="228"/>
    </row>
    <row r="183" spans="1:24" x14ac:dyDescent="0.3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2"/>
      <c r="L183" s="222"/>
      <c r="M183" s="222"/>
      <c r="N183" s="222"/>
      <c r="O183" s="222"/>
      <c r="P183" s="222"/>
      <c r="Q183" s="222"/>
      <c r="R183" s="222"/>
      <c r="S183" s="222"/>
      <c r="T183" s="222"/>
      <c r="U183" s="222"/>
      <c r="V183" s="226"/>
      <c r="W183" s="227"/>
      <c r="X183" s="228"/>
    </row>
    <row r="184" spans="1:24" x14ac:dyDescent="0.3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2"/>
      <c r="L184" s="222"/>
      <c r="M184" s="222"/>
      <c r="N184" s="222"/>
      <c r="O184" s="222"/>
      <c r="P184" s="222"/>
      <c r="Q184" s="222"/>
      <c r="R184" s="222"/>
      <c r="S184" s="222"/>
      <c r="T184" s="222"/>
      <c r="U184" s="222"/>
      <c r="V184" s="226"/>
      <c r="W184" s="227"/>
      <c r="X184" s="228"/>
    </row>
    <row r="185" spans="1:24" x14ac:dyDescent="0.3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2"/>
      <c r="L185" s="222"/>
      <c r="M185" s="222"/>
      <c r="N185" s="222"/>
      <c r="O185" s="222"/>
      <c r="P185" s="222"/>
      <c r="Q185" s="222"/>
      <c r="R185" s="222"/>
      <c r="S185" s="222"/>
      <c r="T185" s="222"/>
      <c r="U185" s="222"/>
      <c r="V185" s="226"/>
      <c r="W185" s="227"/>
      <c r="X185" s="228"/>
    </row>
    <row r="186" spans="1:24" x14ac:dyDescent="0.3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2"/>
      <c r="L186" s="222"/>
      <c r="M186" s="222"/>
      <c r="N186" s="222"/>
      <c r="O186" s="222"/>
      <c r="P186" s="222"/>
      <c r="Q186" s="222"/>
      <c r="R186" s="222"/>
      <c r="S186" s="222"/>
      <c r="T186" s="222"/>
      <c r="U186" s="222"/>
      <c r="V186" s="226"/>
      <c r="W186" s="227"/>
      <c r="X186" s="228"/>
    </row>
    <row r="187" spans="1:24" x14ac:dyDescent="0.3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2"/>
      <c r="L187" s="222"/>
      <c r="M187" s="222"/>
      <c r="N187" s="222"/>
      <c r="O187" s="222"/>
      <c r="P187" s="222"/>
      <c r="Q187" s="222"/>
      <c r="R187" s="222"/>
      <c r="S187" s="222"/>
      <c r="T187" s="222"/>
      <c r="U187" s="222"/>
      <c r="V187" s="226"/>
      <c r="W187" s="227"/>
      <c r="X187" s="229"/>
    </row>
    <row r="188" spans="1:24" x14ac:dyDescent="0.3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2"/>
      <c r="L188" s="222"/>
      <c r="M188" s="222"/>
      <c r="N188" s="222"/>
      <c r="O188" s="222"/>
      <c r="P188" s="222"/>
      <c r="Q188" s="222"/>
      <c r="R188" s="222"/>
      <c r="S188" s="222"/>
      <c r="T188" s="222"/>
      <c r="U188" s="222"/>
      <c r="V188" s="226"/>
      <c r="W188" s="227"/>
      <c r="X188" s="229"/>
    </row>
    <row r="189" spans="1:24" x14ac:dyDescent="0.3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9"/>
    </row>
    <row r="190" spans="1:24" x14ac:dyDescent="0.3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9"/>
    </row>
    <row r="191" spans="1:24" x14ac:dyDescent="0.3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9"/>
    </row>
    <row r="192" spans="1:24" x14ac:dyDescent="0.3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9"/>
    </row>
    <row r="193" spans="1:24" x14ac:dyDescent="0.3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9"/>
    </row>
    <row r="194" spans="1:24" x14ac:dyDescent="0.3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9"/>
    </row>
    <row r="195" spans="1:24" x14ac:dyDescent="0.3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9"/>
    </row>
    <row r="196" spans="1:24" x14ac:dyDescent="0.3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9"/>
    </row>
    <row r="197" spans="1:24" x14ac:dyDescent="0.3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9"/>
    </row>
    <row r="198" spans="1:24" x14ac:dyDescent="0.3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9"/>
    </row>
    <row r="199" spans="1:24" x14ac:dyDescent="0.3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9"/>
    </row>
    <row r="200" spans="1:24" x14ac:dyDescent="0.3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9"/>
    </row>
    <row r="201" spans="1:24" x14ac:dyDescent="0.3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9"/>
    </row>
    <row r="202" spans="1:24" x14ac:dyDescent="0.3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9"/>
    </row>
    <row r="203" spans="1:24" x14ac:dyDescent="0.3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9"/>
    </row>
    <row r="204" spans="1:24" x14ac:dyDescent="0.3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9"/>
    </row>
    <row r="205" spans="1:24" x14ac:dyDescent="0.3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9"/>
    </row>
    <row r="206" spans="1:24" x14ac:dyDescent="0.3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9"/>
    </row>
    <row r="207" spans="1:24" x14ac:dyDescent="0.3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9"/>
    </row>
    <row r="208" spans="1:24" x14ac:dyDescent="0.3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9"/>
    </row>
    <row r="209" spans="1:24" x14ac:dyDescent="0.3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9"/>
    </row>
    <row r="210" spans="1:24" x14ac:dyDescent="0.3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9"/>
    </row>
    <row r="211" spans="1:24" x14ac:dyDescent="0.3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9"/>
    </row>
    <row r="212" spans="1:24" x14ac:dyDescent="0.3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9"/>
    </row>
    <row r="213" spans="1:24" x14ac:dyDescent="0.3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9"/>
    </row>
    <row r="214" spans="1:24" x14ac:dyDescent="0.3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9"/>
    </row>
    <row r="215" spans="1:24" x14ac:dyDescent="0.3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9"/>
    </row>
    <row r="216" spans="1:24" x14ac:dyDescent="0.3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9"/>
    </row>
    <row r="217" spans="1:24" x14ac:dyDescent="0.3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9"/>
    </row>
    <row r="218" spans="1:24" x14ac:dyDescent="0.3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9"/>
    </row>
    <row r="219" spans="1:24" x14ac:dyDescent="0.3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9"/>
    </row>
    <row r="220" spans="1:24" x14ac:dyDescent="0.3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6"/>
      <c r="W220" s="227"/>
      <c r="X220" s="229"/>
    </row>
    <row r="221" spans="1:24" x14ac:dyDescent="0.3">
      <c r="A221" s="273"/>
      <c r="B221" s="273"/>
      <c r="C221" s="273"/>
      <c r="D221" s="273"/>
      <c r="E221" s="273"/>
      <c r="F221" s="221"/>
      <c r="G221" s="221"/>
      <c r="H221" s="221"/>
      <c r="I221" s="221"/>
      <c r="J221" s="221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6"/>
      <c r="W221" s="227"/>
      <c r="X221" s="229"/>
    </row>
    <row r="222" spans="1:24" x14ac:dyDescent="0.3">
      <c r="A222" s="273"/>
      <c r="B222" s="273"/>
      <c r="C222" s="273"/>
      <c r="D222" s="273"/>
      <c r="E222" s="273"/>
      <c r="F222" s="221"/>
      <c r="G222" s="221"/>
      <c r="H222" s="221"/>
      <c r="I222" s="221"/>
      <c r="J222" s="221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6"/>
      <c r="W222" s="227"/>
      <c r="X222" s="229"/>
    </row>
    <row r="223" spans="1:24" x14ac:dyDescent="0.3">
      <c r="A223" s="273"/>
      <c r="B223" s="273"/>
      <c r="C223" s="273"/>
      <c r="D223" s="273"/>
      <c r="E223" s="273"/>
      <c r="F223" s="221"/>
      <c r="G223" s="221"/>
      <c r="H223" s="221"/>
      <c r="I223" s="221"/>
      <c r="J223" s="221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6"/>
      <c r="W223" s="227"/>
      <c r="X223" s="229"/>
    </row>
    <row r="224" spans="1:24" x14ac:dyDescent="0.3">
      <c r="A224" s="273"/>
      <c r="B224" s="273"/>
      <c r="C224" s="273"/>
      <c r="D224" s="273"/>
      <c r="E224" s="273"/>
      <c r="F224" s="221"/>
      <c r="G224" s="221"/>
      <c r="H224" s="221"/>
      <c r="I224" s="221"/>
      <c r="J224" s="221"/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  <c r="U224" s="224"/>
      <c r="V224" s="226"/>
      <c r="W224" s="227"/>
      <c r="X224" s="229"/>
    </row>
    <row r="225" spans="1:24" x14ac:dyDescent="0.3">
      <c r="A225" s="273"/>
      <c r="B225" s="273"/>
      <c r="C225" s="273"/>
      <c r="D225" s="273"/>
      <c r="E225" s="273"/>
      <c r="F225" s="221"/>
      <c r="G225" s="221"/>
      <c r="H225" s="221"/>
      <c r="I225" s="221"/>
      <c r="J225" s="221"/>
      <c r="K225" s="224"/>
      <c r="L225" s="224"/>
      <c r="M225" s="224"/>
      <c r="N225" s="224"/>
      <c r="O225" s="224"/>
      <c r="P225" s="224"/>
      <c r="Q225" s="224"/>
      <c r="R225" s="224"/>
      <c r="S225" s="224"/>
      <c r="T225" s="224"/>
      <c r="U225" s="224"/>
      <c r="V225" s="226"/>
      <c r="W225" s="227"/>
      <c r="X225" s="229"/>
    </row>
    <row r="226" spans="1:24" x14ac:dyDescent="0.3">
      <c r="A226" s="273"/>
      <c r="B226" s="273"/>
      <c r="C226" s="273"/>
      <c r="D226" s="273"/>
      <c r="E226" s="273"/>
      <c r="F226" s="221"/>
      <c r="G226" s="221"/>
      <c r="H226" s="221"/>
      <c r="I226" s="221"/>
      <c r="J226" s="221"/>
      <c r="K226" s="224"/>
      <c r="L226" s="224"/>
      <c r="M226" s="224"/>
      <c r="N226" s="224"/>
      <c r="O226" s="224"/>
      <c r="P226" s="224"/>
      <c r="Q226" s="224"/>
      <c r="R226" s="224"/>
      <c r="S226" s="224"/>
      <c r="T226" s="224"/>
      <c r="U226" s="224"/>
      <c r="V226" s="226"/>
      <c r="W226" s="227"/>
      <c r="X226" s="229"/>
    </row>
    <row r="227" spans="1:24" x14ac:dyDescent="0.3">
      <c r="A227" s="273"/>
      <c r="B227" s="273"/>
      <c r="C227" s="273"/>
      <c r="D227" s="273"/>
      <c r="E227" s="273"/>
      <c r="F227" s="221"/>
      <c r="G227" s="221"/>
      <c r="H227" s="221"/>
      <c r="I227" s="221"/>
      <c r="J227" s="221"/>
      <c r="K227" s="224"/>
      <c r="L227" s="224"/>
      <c r="M227" s="224"/>
      <c r="N227" s="224"/>
      <c r="O227" s="224"/>
      <c r="P227" s="224"/>
      <c r="Q227" s="224"/>
      <c r="R227" s="224"/>
      <c r="S227" s="224"/>
      <c r="T227" s="224"/>
      <c r="U227" s="224"/>
      <c r="V227" s="226"/>
      <c r="W227" s="227"/>
      <c r="X227" s="229"/>
    </row>
    <row r="228" spans="1:24" x14ac:dyDescent="0.3">
      <c r="A228" s="273"/>
      <c r="B228" s="273"/>
      <c r="C228" s="273"/>
      <c r="D228" s="273"/>
      <c r="E228" s="273"/>
      <c r="F228" s="221"/>
      <c r="G228" s="221"/>
      <c r="H228" s="221"/>
      <c r="I228" s="221"/>
      <c r="J228" s="221"/>
      <c r="K228" s="224"/>
      <c r="L228" s="224"/>
      <c r="M228" s="224"/>
      <c r="N228" s="224"/>
      <c r="O228" s="224"/>
      <c r="P228" s="224"/>
      <c r="Q228" s="224"/>
      <c r="R228" s="224"/>
      <c r="S228" s="224"/>
      <c r="T228" s="224"/>
      <c r="U228" s="224"/>
      <c r="V228" s="226"/>
      <c r="W228" s="227"/>
      <c r="X228" s="229"/>
    </row>
    <row r="229" spans="1:24" x14ac:dyDescent="0.3">
      <c r="A229" s="273"/>
      <c r="B229" s="273"/>
      <c r="C229" s="273"/>
      <c r="D229" s="273"/>
      <c r="E229" s="273"/>
      <c r="F229" s="221"/>
      <c r="G229" s="221"/>
      <c r="H229" s="221"/>
      <c r="I229" s="221"/>
      <c r="J229" s="221"/>
      <c r="K229" s="224"/>
      <c r="L229" s="224"/>
      <c r="M229" s="224"/>
      <c r="N229" s="224"/>
      <c r="O229" s="224"/>
      <c r="P229" s="224"/>
      <c r="Q229" s="224"/>
      <c r="R229" s="224"/>
      <c r="S229" s="224"/>
      <c r="T229" s="224"/>
      <c r="U229" s="224"/>
      <c r="V229" s="226"/>
      <c r="W229" s="227"/>
      <c r="X229" s="229"/>
    </row>
    <row r="230" spans="1:24" x14ac:dyDescent="0.3">
      <c r="A230" s="273"/>
      <c r="B230" s="273"/>
      <c r="C230" s="273"/>
      <c r="D230" s="273"/>
      <c r="E230" s="273"/>
      <c r="F230" s="221"/>
      <c r="G230" s="221"/>
      <c r="H230" s="221"/>
      <c r="I230" s="221"/>
      <c r="J230" s="221"/>
      <c r="K230" s="224"/>
      <c r="L230" s="224"/>
      <c r="M230" s="224"/>
      <c r="N230" s="224"/>
      <c r="O230" s="224"/>
      <c r="P230" s="224"/>
      <c r="Q230" s="224"/>
      <c r="R230" s="224"/>
      <c r="S230" s="224"/>
      <c r="T230" s="224"/>
      <c r="U230" s="224"/>
      <c r="V230" s="226"/>
      <c r="W230" s="227"/>
      <c r="X230" s="229"/>
    </row>
    <row r="231" spans="1:24" x14ac:dyDescent="0.3">
      <c r="A231" s="273"/>
      <c r="B231" s="273"/>
      <c r="C231" s="273"/>
      <c r="D231" s="273"/>
      <c r="E231" s="273"/>
      <c r="F231" s="221"/>
      <c r="G231" s="221"/>
      <c r="H231" s="221"/>
      <c r="I231" s="221"/>
      <c r="J231" s="221"/>
      <c r="K231" s="224"/>
      <c r="L231" s="224"/>
      <c r="M231" s="224"/>
      <c r="N231" s="224"/>
      <c r="O231" s="224"/>
      <c r="P231" s="224"/>
      <c r="Q231" s="224"/>
      <c r="R231" s="224"/>
      <c r="S231" s="224"/>
      <c r="T231" s="224"/>
      <c r="U231" s="224"/>
      <c r="V231" s="226"/>
      <c r="W231" s="227"/>
      <c r="X231" s="229"/>
    </row>
    <row r="232" spans="1:24" x14ac:dyDescent="0.3">
      <c r="A232" s="273"/>
      <c r="B232" s="273"/>
      <c r="C232" s="273"/>
      <c r="D232" s="273"/>
      <c r="E232" s="273"/>
      <c r="F232" s="221"/>
      <c r="G232" s="221"/>
      <c r="H232" s="221"/>
      <c r="I232" s="221"/>
      <c r="J232" s="221"/>
      <c r="K232" s="224"/>
      <c r="L232" s="224"/>
      <c r="M232" s="224"/>
      <c r="N232" s="224"/>
      <c r="O232" s="224"/>
      <c r="P232" s="224"/>
      <c r="Q232" s="224"/>
      <c r="R232" s="224"/>
      <c r="S232" s="224"/>
      <c r="T232" s="224"/>
      <c r="U232" s="224"/>
      <c r="V232" s="226"/>
      <c r="W232" s="227"/>
      <c r="X232" s="229"/>
    </row>
    <row r="233" spans="1:24" x14ac:dyDescent="0.3">
      <c r="A233" s="273"/>
      <c r="B233" s="273"/>
      <c r="C233" s="273"/>
      <c r="D233" s="273"/>
      <c r="E233" s="273"/>
      <c r="F233" s="221"/>
      <c r="G233" s="221"/>
      <c r="H233" s="221"/>
      <c r="I233" s="221"/>
      <c r="J233" s="221"/>
      <c r="K233" s="224"/>
      <c r="L233" s="224"/>
      <c r="M233" s="224"/>
      <c r="N233" s="224"/>
      <c r="O233" s="224"/>
      <c r="P233" s="224"/>
      <c r="Q233" s="224"/>
      <c r="R233" s="224"/>
      <c r="S233" s="224"/>
      <c r="T233" s="224"/>
      <c r="U233" s="224"/>
      <c r="V233" s="226"/>
      <c r="W233" s="227"/>
      <c r="X233" s="229"/>
    </row>
    <row r="234" spans="1:24" x14ac:dyDescent="0.3">
      <c r="A234" s="273"/>
      <c r="B234" s="273"/>
      <c r="C234" s="273"/>
      <c r="D234" s="273"/>
      <c r="E234" s="273"/>
      <c r="F234" s="221"/>
      <c r="G234" s="221"/>
      <c r="H234" s="221"/>
      <c r="I234" s="221"/>
      <c r="J234" s="221"/>
      <c r="K234" s="224"/>
      <c r="L234" s="224"/>
      <c r="M234" s="224"/>
      <c r="N234" s="224"/>
      <c r="O234" s="224"/>
      <c r="P234" s="224"/>
      <c r="Q234" s="224"/>
      <c r="R234" s="224"/>
      <c r="S234" s="224"/>
      <c r="T234" s="224"/>
      <c r="U234" s="224"/>
      <c r="V234" s="226"/>
      <c r="W234" s="227"/>
      <c r="X234" s="229"/>
    </row>
    <row r="235" spans="1:24" x14ac:dyDescent="0.3">
      <c r="A235" s="273"/>
      <c r="B235" s="273"/>
      <c r="C235" s="273"/>
      <c r="D235" s="273"/>
      <c r="E235" s="273"/>
      <c r="F235" s="221"/>
      <c r="G235" s="221"/>
      <c r="H235" s="221"/>
      <c r="I235" s="221"/>
      <c r="J235" s="221"/>
      <c r="K235" s="224"/>
      <c r="L235" s="224"/>
      <c r="M235" s="224"/>
      <c r="N235" s="224"/>
      <c r="O235" s="224"/>
      <c r="P235" s="224"/>
      <c r="Q235" s="224"/>
      <c r="R235" s="224"/>
      <c r="S235" s="224"/>
      <c r="T235" s="224"/>
      <c r="U235" s="224"/>
      <c r="V235" s="226"/>
      <c r="W235" s="227"/>
      <c r="X235" s="229"/>
    </row>
    <row r="236" spans="1:24" x14ac:dyDescent="0.3">
      <c r="A236" s="273"/>
      <c r="B236" s="273"/>
      <c r="C236" s="273"/>
      <c r="D236" s="273"/>
      <c r="E236" s="273"/>
      <c r="F236" s="221"/>
      <c r="G236" s="221"/>
      <c r="H236" s="221"/>
      <c r="I236" s="221"/>
      <c r="J236" s="221"/>
      <c r="K236" s="224"/>
      <c r="L236" s="224"/>
      <c r="M236" s="224"/>
      <c r="N236" s="224"/>
      <c r="O236" s="224"/>
      <c r="P236" s="224"/>
      <c r="Q236" s="224"/>
      <c r="R236" s="224"/>
      <c r="S236" s="224"/>
      <c r="T236" s="224"/>
      <c r="U236" s="224"/>
      <c r="V236" s="226"/>
      <c r="W236" s="227"/>
      <c r="X236" s="229"/>
    </row>
    <row r="237" spans="1:24" x14ac:dyDescent="0.3">
      <c r="A237" s="273"/>
      <c r="B237" s="273"/>
      <c r="C237" s="273"/>
      <c r="D237" s="273"/>
      <c r="E237" s="273"/>
      <c r="F237" s="221"/>
      <c r="G237" s="221"/>
      <c r="H237" s="221"/>
      <c r="I237" s="221"/>
      <c r="J237" s="221"/>
      <c r="K237" s="224"/>
      <c r="L237" s="224"/>
      <c r="M237" s="224"/>
      <c r="N237" s="224"/>
      <c r="O237" s="224"/>
      <c r="P237" s="224"/>
      <c r="Q237" s="224"/>
      <c r="R237" s="224"/>
      <c r="S237" s="224"/>
      <c r="T237" s="224"/>
      <c r="U237" s="224"/>
      <c r="V237" s="226"/>
      <c r="W237" s="227"/>
      <c r="X237" s="229"/>
    </row>
    <row r="238" spans="1:24" x14ac:dyDescent="0.3">
      <c r="A238" s="273"/>
      <c r="B238" s="273"/>
      <c r="C238" s="273"/>
      <c r="D238" s="273"/>
      <c r="E238" s="273"/>
      <c r="F238" s="221"/>
      <c r="G238" s="221"/>
      <c r="H238" s="221"/>
      <c r="I238" s="221"/>
      <c r="J238" s="221"/>
      <c r="K238" s="224"/>
      <c r="L238" s="224"/>
      <c r="M238" s="224"/>
      <c r="N238" s="224"/>
      <c r="O238" s="224"/>
      <c r="P238" s="224"/>
      <c r="Q238" s="224"/>
      <c r="R238" s="224"/>
      <c r="S238" s="224"/>
      <c r="T238" s="224"/>
      <c r="U238" s="224"/>
      <c r="V238" s="226"/>
      <c r="W238" s="227"/>
      <c r="X238" s="223"/>
    </row>
    <row r="239" spans="1:24" x14ac:dyDescent="0.3">
      <c r="A239" s="273"/>
      <c r="B239" s="273"/>
      <c r="C239" s="273"/>
      <c r="D239" s="273"/>
      <c r="E239" s="273"/>
      <c r="F239" s="221"/>
      <c r="G239" s="221"/>
      <c r="H239" s="221"/>
      <c r="I239" s="221"/>
      <c r="J239" s="221"/>
      <c r="K239" s="224"/>
      <c r="L239" s="224"/>
      <c r="M239" s="224"/>
      <c r="N239" s="224"/>
      <c r="O239" s="224"/>
      <c r="P239" s="224"/>
      <c r="Q239" s="224"/>
      <c r="R239" s="224"/>
      <c r="S239" s="224"/>
      <c r="T239" s="224"/>
      <c r="U239" s="224"/>
      <c r="V239" s="226"/>
      <c r="W239" s="227"/>
      <c r="X239" s="223"/>
    </row>
    <row r="240" spans="1:24" x14ac:dyDescent="0.3">
      <c r="A240" s="273"/>
      <c r="B240" s="273"/>
      <c r="C240" s="273"/>
      <c r="D240" s="273"/>
      <c r="E240" s="273"/>
      <c r="F240" s="221"/>
      <c r="G240" s="221"/>
      <c r="H240" s="221"/>
      <c r="I240" s="221"/>
      <c r="J240" s="221"/>
      <c r="K240" s="224"/>
      <c r="L240" s="224"/>
      <c r="M240" s="224"/>
      <c r="N240" s="224"/>
      <c r="O240" s="224"/>
      <c r="P240" s="224"/>
      <c r="Q240" s="224"/>
      <c r="R240" s="224"/>
      <c r="S240" s="224"/>
      <c r="T240" s="224"/>
      <c r="U240" s="224"/>
      <c r="V240" s="226"/>
      <c r="W240" s="227"/>
      <c r="X240" s="223"/>
    </row>
    <row r="241" spans="1:24" x14ac:dyDescent="0.3">
      <c r="A241" s="273"/>
      <c r="B241" s="273"/>
      <c r="C241" s="273"/>
      <c r="D241" s="273"/>
      <c r="E241" s="273"/>
      <c r="F241" s="221"/>
      <c r="G241" s="221"/>
      <c r="H241" s="221"/>
      <c r="I241" s="221"/>
      <c r="J241" s="221"/>
      <c r="K241" s="224"/>
      <c r="L241" s="224"/>
      <c r="M241" s="224"/>
      <c r="N241" s="224"/>
      <c r="O241" s="224"/>
      <c r="P241" s="224"/>
      <c r="Q241" s="224"/>
      <c r="R241" s="224"/>
      <c r="S241" s="224"/>
      <c r="T241" s="224"/>
      <c r="U241" s="224"/>
      <c r="V241" s="226"/>
      <c r="W241" s="227"/>
      <c r="X241" s="223"/>
    </row>
    <row r="242" spans="1:24" x14ac:dyDescent="0.3">
      <c r="A242" s="273"/>
      <c r="B242" s="273"/>
      <c r="C242" s="273"/>
      <c r="D242" s="273"/>
      <c r="E242" s="273"/>
      <c r="F242" s="221"/>
      <c r="G242" s="221"/>
      <c r="H242" s="221"/>
      <c r="I242" s="221"/>
      <c r="J242" s="221"/>
      <c r="K242" s="224"/>
      <c r="L242" s="224"/>
      <c r="M242" s="224"/>
      <c r="N242" s="224"/>
      <c r="O242" s="224"/>
      <c r="P242" s="224"/>
      <c r="Q242" s="224"/>
      <c r="R242" s="224"/>
      <c r="S242" s="224"/>
      <c r="T242" s="224"/>
      <c r="U242" s="224"/>
      <c r="V242" s="226"/>
      <c r="W242" s="227"/>
      <c r="X242" s="223"/>
    </row>
    <row r="243" spans="1:24" x14ac:dyDescent="0.3">
      <c r="A243" s="273"/>
      <c r="B243" s="273"/>
      <c r="C243" s="273"/>
      <c r="D243" s="273"/>
      <c r="E243" s="273"/>
      <c r="F243" s="221"/>
      <c r="G243" s="221"/>
      <c r="H243" s="221"/>
      <c r="I243" s="221"/>
      <c r="J243" s="221"/>
      <c r="K243" s="224"/>
      <c r="L243" s="224"/>
      <c r="M243" s="224"/>
      <c r="N243" s="224"/>
      <c r="O243" s="224"/>
      <c r="P243" s="224"/>
      <c r="Q243" s="224"/>
      <c r="R243" s="224"/>
      <c r="S243" s="224"/>
      <c r="T243" s="224"/>
      <c r="U243" s="224"/>
      <c r="V243" s="226"/>
      <c r="W243" s="227"/>
      <c r="X243" s="223"/>
    </row>
    <row r="244" spans="1:24" x14ac:dyDescent="0.3">
      <c r="A244" s="273"/>
      <c r="B244" s="273"/>
      <c r="C244" s="273"/>
      <c r="D244" s="273"/>
      <c r="E244" s="273"/>
      <c r="F244" s="221"/>
      <c r="G244" s="221"/>
      <c r="H244" s="221"/>
      <c r="I244" s="221"/>
      <c r="J244" s="221"/>
      <c r="K244" s="224"/>
      <c r="L244" s="224"/>
      <c r="M244" s="224"/>
      <c r="N244" s="224"/>
      <c r="O244" s="224"/>
      <c r="P244" s="224"/>
      <c r="Q244" s="224"/>
      <c r="R244" s="224"/>
      <c r="S244" s="224"/>
      <c r="T244" s="224"/>
      <c r="U244" s="224"/>
      <c r="V244" s="226"/>
      <c r="W244" s="227"/>
      <c r="X244" s="223"/>
    </row>
    <row r="245" spans="1:24" x14ac:dyDescent="0.3">
      <c r="A245" s="273"/>
      <c r="B245" s="273"/>
      <c r="C245" s="273"/>
      <c r="D245" s="273"/>
      <c r="E245" s="273"/>
      <c r="F245" s="221"/>
      <c r="G245" s="221"/>
      <c r="H245" s="221"/>
      <c r="I245" s="221"/>
      <c r="J245" s="221"/>
      <c r="K245" s="224"/>
      <c r="L245" s="224"/>
      <c r="M245" s="224"/>
      <c r="N245" s="224"/>
      <c r="O245" s="224"/>
      <c r="P245" s="224"/>
      <c r="Q245" s="224"/>
      <c r="R245" s="224"/>
      <c r="S245" s="224"/>
      <c r="T245" s="224"/>
      <c r="U245" s="224"/>
      <c r="V245" s="226"/>
      <c r="W245" s="227"/>
      <c r="X245" s="223"/>
    </row>
    <row r="246" spans="1:24" x14ac:dyDescent="0.3">
      <c r="A246" s="273"/>
      <c r="B246" s="273"/>
      <c r="C246" s="273"/>
      <c r="D246" s="273"/>
      <c r="E246" s="273"/>
      <c r="F246" s="221"/>
      <c r="G246" s="221"/>
      <c r="H246" s="221"/>
      <c r="I246" s="221"/>
      <c r="J246" s="221"/>
      <c r="K246" s="224"/>
      <c r="L246" s="224"/>
      <c r="M246" s="224"/>
      <c r="N246" s="224"/>
      <c r="O246" s="224"/>
      <c r="P246" s="224"/>
      <c r="Q246" s="224"/>
      <c r="R246" s="224"/>
      <c r="S246" s="224"/>
      <c r="T246" s="224"/>
      <c r="U246" s="224"/>
      <c r="V246" s="226"/>
      <c r="W246" s="227"/>
      <c r="X246" s="223"/>
    </row>
    <row r="247" spans="1:24" x14ac:dyDescent="0.3">
      <c r="A247" s="273"/>
      <c r="B247" s="273"/>
      <c r="C247" s="273"/>
      <c r="D247" s="273"/>
      <c r="E247" s="273"/>
      <c r="F247" s="221"/>
      <c r="G247" s="221"/>
      <c r="H247" s="221"/>
      <c r="I247" s="221"/>
      <c r="J247" s="221"/>
      <c r="K247" s="224"/>
      <c r="L247" s="224"/>
      <c r="M247" s="224"/>
      <c r="N247" s="224"/>
      <c r="O247" s="224"/>
      <c r="P247" s="224"/>
      <c r="Q247" s="224"/>
      <c r="R247" s="224"/>
      <c r="S247" s="224"/>
      <c r="T247" s="224"/>
      <c r="U247" s="224"/>
      <c r="V247" s="226"/>
      <c r="W247" s="227"/>
      <c r="X247" s="223"/>
    </row>
    <row r="248" spans="1:24" x14ac:dyDescent="0.3">
      <c r="A248" s="273"/>
      <c r="B248" s="273"/>
      <c r="C248" s="273"/>
      <c r="D248" s="273"/>
      <c r="E248" s="273"/>
      <c r="F248" s="221"/>
      <c r="G248" s="221"/>
      <c r="H248" s="221"/>
      <c r="I248" s="221"/>
      <c r="J248" s="221"/>
      <c r="K248" s="224"/>
      <c r="L248" s="224"/>
      <c r="M248" s="224"/>
      <c r="N248" s="224"/>
      <c r="O248" s="224"/>
      <c r="P248" s="224"/>
      <c r="Q248" s="224"/>
      <c r="R248" s="224"/>
      <c r="S248" s="224"/>
      <c r="T248" s="224"/>
      <c r="U248" s="224"/>
      <c r="V248" s="226"/>
      <c r="W248" s="227"/>
      <c r="X248" s="223"/>
    </row>
    <row r="249" spans="1:24" x14ac:dyDescent="0.3">
      <c r="A249" s="273"/>
      <c r="B249" s="273"/>
      <c r="C249" s="273"/>
      <c r="D249" s="273"/>
      <c r="E249" s="273"/>
      <c r="F249" s="221"/>
      <c r="G249" s="221"/>
      <c r="H249" s="221"/>
      <c r="I249" s="221"/>
      <c r="J249" s="221"/>
      <c r="K249" s="224"/>
      <c r="L249" s="224"/>
      <c r="M249" s="224"/>
      <c r="N249" s="224"/>
      <c r="O249" s="224"/>
      <c r="P249" s="224"/>
      <c r="Q249" s="224"/>
      <c r="R249" s="224"/>
      <c r="S249" s="224"/>
      <c r="T249" s="224"/>
      <c r="U249" s="224"/>
      <c r="V249" s="226"/>
      <c r="W249" s="227"/>
      <c r="X249" s="223"/>
    </row>
    <row r="250" spans="1:24" x14ac:dyDescent="0.3">
      <c r="A250" s="273"/>
      <c r="B250" s="273"/>
      <c r="C250" s="273"/>
      <c r="D250" s="273"/>
      <c r="E250" s="273"/>
      <c r="F250" s="221"/>
      <c r="G250" s="221"/>
      <c r="H250" s="221"/>
      <c r="I250" s="221"/>
      <c r="J250" s="221"/>
      <c r="K250" s="224"/>
      <c r="L250" s="224"/>
      <c r="M250" s="224"/>
      <c r="N250" s="224"/>
      <c r="O250" s="224"/>
      <c r="P250" s="224"/>
      <c r="Q250" s="224"/>
      <c r="R250" s="224"/>
      <c r="S250" s="224"/>
      <c r="T250" s="224"/>
      <c r="U250" s="224"/>
      <c r="V250" s="226"/>
      <c r="W250" s="227"/>
      <c r="X250" s="223"/>
    </row>
    <row r="251" spans="1:24" x14ac:dyDescent="0.3">
      <c r="A251" s="273"/>
      <c r="B251" s="273"/>
      <c r="C251" s="273"/>
      <c r="D251" s="273"/>
      <c r="E251" s="273"/>
      <c r="F251" s="221"/>
      <c r="G251" s="221"/>
      <c r="H251" s="221"/>
      <c r="I251" s="221"/>
      <c r="J251" s="221"/>
      <c r="K251" s="224"/>
      <c r="L251" s="224"/>
      <c r="M251" s="224"/>
      <c r="N251" s="224"/>
      <c r="O251" s="224"/>
      <c r="P251" s="224"/>
      <c r="Q251" s="224"/>
      <c r="R251" s="224"/>
      <c r="S251" s="224"/>
      <c r="T251" s="224"/>
      <c r="U251" s="224"/>
      <c r="V251" s="226"/>
      <c r="W251" s="227"/>
      <c r="X251" s="223"/>
    </row>
    <row r="252" spans="1:24" x14ac:dyDescent="0.3">
      <c r="A252" s="273"/>
      <c r="B252" s="273"/>
      <c r="C252" s="273"/>
      <c r="D252" s="273"/>
      <c r="E252" s="273"/>
      <c r="F252" s="221"/>
      <c r="G252" s="221"/>
      <c r="H252" s="221"/>
      <c r="I252" s="221"/>
      <c r="J252" s="221"/>
      <c r="K252" s="224"/>
      <c r="L252" s="224"/>
      <c r="M252" s="224"/>
      <c r="N252" s="224"/>
      <c r="O252" s="224"/>
      <c r="P252" s="224"/>
      <c r="Q252" s="224"/>
      <c r="R252" s="224"/>
      <c r="S252" s="224"/>
      <c r="T252" s="224"/>
      <c r="U252" s="224"/>
      <c r="V252" s="226"/>
      <c r="W252" s="227"/>
      <c r="X252" s="223"/>
    </row>
    <row r="253" spans="1:24" x14ac:dyDescent="0.3">
      <c r="A253" s="273"/>
      <c r="B253" s="273"/>
      <c r="C253" s="273"/>
      <c r="D253" s="273"/>
      <c r="E253" s="273"/>
      <c r="F253" s="221"/>
      <c r="G253" s="221"/>
      <c r="H253" s="221"/>
      <c r="I253" s="221"/>
      <c r="J253" s="221"/>
      <c r="K253" s="224"/>
      <c r="L253" s="224"/>
      <c r="M253" s="224"/>
      <c r="N253" s="224"/>
      <c r="O253" s="224"/>
      <c r="P253" s="224"/>
      <c r="Q253" s="224"/>
      <c r="R253" s="224"/>
      <c r="S253" s="224"/>
      <c r="T253" s="224"/>
      <c r="U253" s="224"/>
      <c r="V253" s="226"/>
      <c r="W253" s="227"/>
      <c r="X253" s="223"/>
    </row>
    <row r="254" spans="1:24" x14ac:dyDescent="0.3">
      <c r="A254" s="273"/>
      <c r="B254" s="273"/>
      <c r="C254" s="273"/>
      <c r="D254" s="273"/>
      <c r="E254" s="273"/>
      <c r="F254" s="221"/>
      <c r="G254" s="221"/>
      <c r="H254" s="221"/>
      <c r="I254" s="221"/>
      <c r="J254" s="221"/>
      <c r="K254" s="224"/>
      <c r="L254" s="224"/>
      <c r="M254" s="224"/>
      <c r="N254" s="224"/>
      <c r="O254" s="224"/>
      <c r="P254" s="224"/>
      <c r="Q254" s="224"/>
      <c r="R254" s="224"/>
      <c r="S254" s="224"/>
      <c r="T254" s="224"/>
      <c r="U254" s="224"/>
      <c r="V254" s="226"/>
      <c r="W254" s="227"/>
      <c r="X254" s="223"/>
    </row>
    <row r="255" spans="1:24" x14ac:dyDescent="0.3">
      <c r="A255" s="273"/>
      <c r="B255" s="273"/>
      <c r="C255" s="273"/>
      <c r="D255" s="273"/>
      <c r="E255" s="273"/>
      <c r="F255" s="221"/>
      <c r="G255" s="221"/>
      <c r="H255" s="221"/>
      <c r="I255" s="221"/>
      <c r="J255" s="221"/>
      <c r="K255" s="224"/>
      <c r="L255" s="224"/>
      <c r="M255" s="224"/>
      <c r="N255" s="224"/>
      <c r="O255" s="224"/>
      <c r="P255" s="224"/>
      <c r="Q255" s="224"/>
      <c r="R255" s="224"/>
      <c r="S255" s="224"/>
      <c r="T255" s="224"/>
      <c r="U255" s="224"/>
      <c r="V255" s="226"/>
      <c r="W255" s="227"/>
      <c r="X255" s="223"/>
    </row>
    <row r="256" spans="1:24" x14ac:dyDescent="0.3">
      <c r="A256" s="273"/>
      <c r="B256" s="273"/>
      <c r="C256" s="273"/>
      <c r="D256" s="273"/>
      <c r="E256" s="273"/>
      <c r="F256" s="221"/>
      <c r="G256" s="221"/>
      <c r="H256" s="221"/>
      <c r="I256" s="221"/>
      <c r="J256" s="221"/>
      <c r="K256" s="224"/>
      <c r="L256" s="224"/>
      <c r="M256" s="224"/>
      <c r="N256" s="224"/>
      <c r="O256" s="224"/>
      <c r="P256" s="224"/>
      <c r="Q256" s="224"/>
      <c r="R256" s="224"/>
      <c r="S256" s="224"/>
      <c r="T256" s="224"/>
      <c r="U256" s="224"/>
      <c r="V256" s="226"/>
      <c r="W256" s="227"/>
      <c r="X256" s="223"/>
    </row>
    <row r="257" spans="1:24" x14ac:dyDescent="0.3">
      <c r="A257" s="273"/>
      <c r="B257" s="273"/>
      <c r="C257" s="273"/>
      <c r="D257" s="273"/>
      <c r="E257" s="273"/>
      <c r="F257" s="221"/>
      <c r="G257" s="221"/>
      <c r="H257" s="221"/>
      <c r="I257" s="221"/>
      <c r="J257" s="221"/>
      <c r="K257" s="224"/>
      <c r="L257" s="224"/>
      <c r="M257" s="224"/>
      <c r="N257" s="224"/>
      <c r="O257" s="224"/>
      <c r="P257" s="224"/>
      <c r="Q257" s="224"/>
      <c r="R257" s="224"/>
      <c r="S257" s="224"/>
      <c r="T257" s="224"/>
      <c r="U257" s="224"/>
      <c r="V257" s="226"/>
      <c r="W257" s="227"/>
      <c r="X257" s="223"/>
    </row>
    <row r="258" spans="1:24" x14ac:dyDescent="0.3">
      <c r="A258" s="273"/>
      <c r="B258" s="273"/>
      <c r="C258" s="273"/>
      <c r="D258" s="273"/>
      <c r="E258" s="273"/>
      <c r="F258" s="221"/>
      <c r="G258" s="221"/>
      <c r="H258" s="221"/>
      <c r="I258" s="221"/>
      <c r="J258" s="221"/>
      <c r="K258" s="224"/>
      <c r="L258" s="224"/>
      <c r="M258" s="224"/>
      <c r="N258" s="224"/>
      <c r="O258" s="224"/>
      <c r="P258" s="224"/>
      <c r="Q258" s="224"/>
      <c r="R258" s="224"/>
      <c r="S258" s="224"/>
      <c r="T258" s="224"/>
      <c r="U258" s="224"/>
      <c r="V258" s="226"/>
      <c r="W258" s="227"/>
      <c r="X258" s="223"/>
    </row>
    <row r="259" spans="1:24" x14ac:dyDescent="0.3">
      <c r="A259" s="273"/>
      <c r="B259" s="273"/>
      <c r="C259" s="273"/>
      <c r="D259" s="273"/>
      <c r="E259" s="273"/>
      <c r="F259" s="221"/>
      <c r="G259" s="221"/>
      <c r="H259" s="221"/>
      <c r="I259" s="221"/>
      <c r="J259" s="221"/>
      <c r="K259" s="224"/>
      <c r="L259" s="224"/>
      <c r="M259" s="224"/>
      <c r="N259" s="224"/>
      <c r="O259" s="224"/>
      <c r="P259" s="224"/>
      <c r="Q259" s="224"/>
      <c r="R259" s="224"/>
      <c r="S259" s="224"/>
      <c r="T259" s="224"/>
      <c r="U259" s="224"/>
      <c r="V259" s="226"/>
      <c r="W259" s="227"/>
      <c r="X259" s="223"/>
    </row>
    <row r="260" spans="1:24" x14ac:dyDescent="0.3">
      <c r="A260" s="273"/>
      <c r="B260" s="273"/>
      <c r="C260" s="273"/>
      <c r="D260" s="273"/>
      <c r="E260" s="273"/>
      <c r="F260" s="221"/>
      <c r="G260" s="221"/>
      <c r="H260" s="221"/>
      <c r="I260" s="221"/>
      <c r="J260" s="221"/>
      <c r="K260" s="224"/>
      <c r="L260" s="224"/>
      <c r="M260" s="224"/>
      <c r="N260" s="224"/>
      <c r="O260" s="224"/>
      <c r="P260" s="224"/>
      <c r="Q260" s="224"/>
      <c r="R260" s="224"/>
      <c r="S260" s="224"/>
      <c r="T260" s="224"/>
      <c r="U260" s="224"/>
      <c r="V260" s="226"/>
      <c r="W260" s="227"/>
      <c r="X260" s="223"/>
    </row>
    <row r="261" spans="1:24" x14ac:dyDescent="0.3">
      <c r="A261" s="273"/>
      <c r="B261" s="273"/>
      <c r="C261" s="273"/>
      <c r="D261" s="273"/>
      <c r="E261" s="273"/>
      <c r="F261" s="221"/>
      <c r="G261" s="221"/>
      <c r="H261" s="221"/>
      <c r="I261" s="221"/>
      <c r="J261" s="221"/>
      <c r="K261" s="224"/>
      <c r="L261" s="224"/>
      <c r="M261" s="224"/>
      <c r="N261" s="224"/>
      <c r="O261" s="224"/>
      <c r="P261" s="224"/>
      <c r="Q261" s="224"/>
      <c r="R261" s="224"/>
      <c r="S261" s="224"/>
      <c r="T261" s="224"/>
      <c r="U261" s="224"/>
      <c r="V261" s="226"/>
      <c r="W261" s="227"/>
      <c r="X261" s="223"/>
    </row>
    <row r="262" spans="1:24" x14ac:dyDescent="0.3">
      <c r="A262" s="273"/>
      <c r="B262" s="273"/>
      <c r="C262" s="273"/>
      <c r="D262" s="273"/>
      <c r="E262" s="273"/>
      <c r="F262" s="221"/>
      <c r="G262" s="221"/>
      <c r="H262" s="221"/>
      <c r="I262" s="221"/>
      <c r="J262" s="221"/>
      <c r="K262" s="224"/>
      <c r="L262" s="224"/>
      <c r="M262" s="224"/>
      <c r="N262" s="224"/>
      <c r="O262" s="224"/>
      <c r="P262" s="224"/>
      <c r="Q262" s="224"/>
      <c r="R262" s="224"/>
      <c r="S262" s="224"/>
      <c r="T262" s="224"/>
      <c r="U262" s="224"/>
      <c r="V262" s="226"/>
      <c r="W262" s="227"/>
      <c r="X262" s="223"/>
    </row>
    <row r="263" spans="1:24" x14ac:dyDescent="0.3">
      <c r="A263" s="273"/>
      <c r="B263" s="273"/>
      <c r="C263" s="273"/>
      <c r="D263" s="273"/>
      <c r="E263" s="273"/>
      <c r="F263" s="221"/>
      <c r="G263" s="221"/>
      <c r="H263" s="221"/>
      <c r="I263" s="221"/>
      <c r="J263" s="221"/>
      <c r="K263" s="224"/>
      <c r="L263" s="224"/>
      <c r="M263" s="224"/>
      <c r="N263" s="224"/>
      <c r="O263" s="224"/>
      <c r="P263" s="224"/>
      <c r="Q263" s="224"/>
      <c r="R263" s="224"/>
      <c r="S263" s="224"/>
      <c r="T263" s="224"/>
      <c r="U263" s="224"/>
      <c r="V263" s="226"/>
      <c r="W263" s="227"/>
      <c r="X263" s="223"/>
    </row>
    <row r="264" spans="1:24" x14ac:dyDescent="0.3">
      <c r="A264" s="273"/>
      <c r="B264" s="273"/>
      <c r="C264" s="273"/>
      <c r="D264" s="273"/>
      <c r="E264" s="273"/>
      <c r="F264" s="221"/>
      <c r="G264" s="221"/>
      <c r="H264" s="221"/>
      <c r="I264" s="221"/>
      <c r="J264" s="221"/>
      <c r="K264" s="224"/>
      <c r="L264" s="224"/>
      <c r="M264" s="224"/>
      <c r="N264" s="224"/>
      <c r="O264" s="224"/>
      <c r="P264" s="224"/>
      <c r="Q264" s="224"/>
      <c r="R264" s="224"/>
      <c r="S264" s="224"/>
      <c r="T264" s="224"/>
      <c r="U264" s="224"/>
      <c r="V264" s="226"/>
      <c r="W264" s="227"/>
      <c r="X264" s="223"/>
    </row>
    <row r="265" spans="1:24" x14ac:dyDescent="0.3">
      <c r="A265" s="273"/>
      <c r="B265" s="273"/>
      <c r="C265" s="273"/>
      <c r="D265" s="273"/>
      <c r="E265" s="273"/>
      <c r="F265" s="221"/>
      <c r="G265" s="221"/>
      <c r="H265" s="221"/>
      <c r="I265" s="221"/>
      <c r="J265" s="221"/>
      <c r="K265" s="224"/>
      <c r="L265" s="224"/>
      <c r="M265" s="224"/>
      <c r="N265" s="224"/>
      <c r="O265" s="224"/>
      <c r="P265" s="224"/>
      <c r="Q265" s="224"/>
      <c r="R265" s="224"/>
      <c r="S265" s="224"/>
      <c r="T265" s="224"/>
      <c r="U265" s="224"/>
      <c r="V265" s="226"/>
      <c r="W265" s="227"/>
      <c r="X265" s="223"/>
    </row>
    <row r="266" spans="1:24" x14ac:dyDescent="0.3">
      <c r="A266" s="273"/>
      <c r="B266" s="273"/>
      <c r="C266" s="273"/>
      <c r="D266" s="273"/>
      <c r="E266" s="273"/>
      <c r="F266" s="221"/>
      <c r="G266" s="221"/>
      <c r="H266" s="221"/>
      <c r="I266" s="221"/>
      <c r="J266" s="221"/>
      <c r="K266" s="224"/>
      <c r="L266" s="224"/>
      <c r="M266" s="224"/>
      <c r="N266" s="224"/>
      <c r="O266" s="224"/>
      <c r="P266" s="224"/>
      <c r="Q266" s="224"/>
      <c r="R266" s="224"/>
      <c r="S266" s="224"/>
      <c r="T266" s="224"/>
      <c r="U266" s="224"/>
      <c r="V266" s="226"/>
      <c r="W266" s="227"/>
      <c r="X266" s="223"/>
    </row>
    <row r="267" spans="1:24" x14ac:dyDescent="0.3">
      <c r="A267" s="273"/>
      <c r="B267" s="273"/>
      <c r="C267" s="273"/>
      <c r="D267" s="273"/>
      <c r="E267" s="273"/>
      <c r="F267" s="221"/>
      <c r="G267" s="221"/>
      <c r="H267" s="221"/>
      <c r="I267" s="221"/>
      <c r="J267" s="221"/>
      <c r="K267" s="224"/>
      <c r="L267" s="224"/>
      <c r="M267" s="224"/>
      <c r="N267" s="224"/>
      <c r="O267" s="224"/>
      <c r="P267" s="224"/>
      <c r="Q267" s="224"/>
      <c r="R267" s="224"/>
      <c r="S267" s="224"/>
      <c r="T267" s="224"/>
      <c r="U267" s="224"/>
      <c r="V267" s="226"/>
      <c r="W267" s="227"/>
      <c r="X267" s="223"/>
    </row>
    <row r="268" spans="1:24" x14ac:dyDescent="0.3">
      <c r="A268" s="273"/>
      <c r="B268" s="273"/>
      <c r="C268" s="273"/>
      <c r="D268" s="273"/>
      <c r="E268" s="273"/>
      <c r="F268" s="221"/>
      <c r="G268" s="221"/>
      <c r="H268" s="221"/>
      <c r="I268" s="221"/>
      <c r="J268" s="221"/>
      <c r="K268" s="224"/>
      <c r="L268" s="224"/>
      <c r="M268" s="224"/>
      <c r="N268" s="224"/>
      <c r="O268" s="224"/>
      <c r="P268" s="224"/>
      <c r="Q268" s="224"/>
      <c r="R268" s="224"/>
      <c r="S268" s="224"/>
      <c r="T268" s="224"/>
      <c r="U268" s="224"/>
      <c r="V268" s="226"/>
      <c r="W268" s="227"/>
      <c r="X268" s="223"/>
    </row>
    <row r="269" spans="1:24" x14ac:dyDescent="0.3">
      <c r="A269" s="273"/>
      <c r="B269" s="273"/>
      <c r="C269" s="273"/>
      <c r="D269" s="273"/>
      <c r="E269" s="273"/>
      <c r="F269" s="221"/>
      <c r="G269" s="221"/>
      <c r="H269" s="221"/>
      <c r="I269" s="221"/>
      <c r="J269" s="221"/>
      <c r="K269" s="224"/>
      <c r="L269" s="224"/>
      <c r="M269" s="224"/>
      <c r="N269" s="224"/>
      <c r="O269" s="224"/>
      <c r="P269" s="224"/>
      <c r="Q269" s="224"/>
      <c r="R269" s="224"/>
      <c r="S269" s="224"/>
      <c r="T269" s="224"/>
      <c r="U269" s="224"/>
      <c r="V269" s="226"/>
      <c r="W269" s="227"/>
      <c r="X269" s="223"/>
    </row>
    <row r="270" spans="1:24" x14ac:dyDescent="0.3">
      <c r="A270" s="273"/>
      <c r="B270" s="273"/>
      <c r="C270" s="273"/>
      <c r="D270" s="273"/>
      <c r="E270" s="273"/>
      <c r="F270" s="221"/>
      <c r="G270" s="221"/>
      <c r="H270" s="221"/>
      <c r="I270" s="221"/>
      <c r="J270" s="221"/>
      <c r="K270" s="224"/>
      <c r="L270" s="224"/>
      <c r="M270" s="224"/>
      <c r="N270" s="224"/>
      <c r="O270" s="224"/>
      <c r="P270" s="224"/>
      <c r="Q270" s="224"/>
      <c r="R270" s="224"/>
      <c r="S270" s="224"/>
      <c r="T270" s="224"/>
      <c r="U270" s="224"/>
      <c r="V270" s="226"/>
      <c r="W270" s="227"/>
      <c r="X270" s="223"/>
    </row>
    <row r="271" spans="1:24" x14ac:dyDescent="0.3">
      <c r="A271" s="273"/>
      <c r="B271" s="273"/>
      <c r="C271" s="273"/>
      <c r="D271" s="273"/>
      <c r="E271" s="273"/>
      <c r="F271" s="221"/>
      <c r="G271" s="221"/>
      <c r="H271" s="221"/>
      <c r="I271" s="221"/>
      <c r="J271" s="221"/>
      <c r="K271" s="224"/>
      <c r="L271" s="224"/>
      <c r="M271" s="224"/>
      <c r="N271" s="224"/>
      <c r="O271" s="224"/>
      <c r="P271" s="224"/>
      <c r="Q271" s="224"/>
      <c r="R271" s="224"/>
      <c r="S271" s="224"/>
      <c r="T271" s="224"/>
      <c r="U271" s="224"/>
      <c r="V271" s="226"/>
      <c r="W271" s="227"/>
      <c r="X271" s="223"/>
    </row>
    <row r="272" spans="1:24" x14ac:dyDescent="0.3">
      <c r="A272" s="273"/>
      <c r="B272" s="273"/>
      <c r="C272" s="273"/>
      <c r="D272" s="273"/>
      <c r="E272" s="273"/>
      <c r="F272" s="221"/>
      <c r="G272" s="221"/>
      <c r="H272" s="221"/>
      <c r="I272" s="221"/>
      <c r="J272" s="221"/>
      <c r="K272" s="224"/>
      <c r="L272" s="224"/>
      <c r="M272" s="224"/>
      <c r="N272" s="224"/>
      <c r="O272" s="224"/>
      <c r="P272" s="224"/>
      <c r="Q272" s="224"/>
      <c r="R272" s="224"/>
      <c r="S272" s="224"/>
      <c r="T272" s="224"/>
      <c r="U272" s="224"/>
      <c r="V272" s="226"/>
      <c r="W272" s="227"/>
      <c r="X272" s="223"/>
    </row>
    <row r="273" spans="1:24" x14ac:dyDescent="0.3">
      <c r="A273" s="273"/>
      <c r="B273" s="273"/>
      <c r="C273" s="273"/>
      <c r="D273" s="273"/>
      <c r="E273" s="273"/>
      <c r="F273" s="221"/>
      <c r="G273" s="221"/>
      <c r="H273" s="221"/>
      <c r="I273" s="221"/>
      <c r="J273" s="221"/>
      <c r="K273" s="224"/>
      <c r="L273" s="224"/>
      <c r="M273" s="224"/>
      <c r="N273" s="224"/>
      <c r="O273" s="224"/>
      <c r="P273" s="224"/>
      <c r="Q273" s="224"/>
      <c r="R273" s="224"/>
      <c r="S273" s="224"/>
      <c r="T273" s="224"/>
      <c r="U273" s="224"/>
      <c r="V273" s="226"/>
      <c r="W273" s="227"/>
      <c r="X273" s="223"/>
    </row>
    <row r="274" spans="1:24" x14ac:dyDescent="0.3">
      <c r="A274" s="273"/>
      <c r="B274" s="273"/>
      <c r="C274" s="273"/>
      <c r="D274" s="273"/>
      <c r="E274" s="273"/>
      <c r="F274" s="221"/>
      <c r="G274" s="221"/>
      <c r="H274" s="221"/>
      <c r="I274" s="221"/>
      <c r="J274" s="221"/>
      <c r="K274" s="224"/>
      <c r="L274" s="224"/>
      <c r="M274" s="224"/>
      <c r="N274" s="224"/>
      <c r="O274" s="224"/>
      <c r="P274" s="224"/>
      <c r="Q274" s="224"/>
      <c r="R274" s="224"/>
      <c r="S274" s="224"/>
      <c r="T274" s="224"/>
      <c r="U274" s="224"/>
      <c r="V274" s="226"/>
      <c r="W274" s="227"/>
      <c r="X274" s="223"/>
    </row>
    <row r="275" spans="1:24" x14ac:dyDescent="0.3">
      <c r="A275" s="273"/>
      <c r="B275" s="273"/>
      <c r="C275" s="273"/>
      <c r="D275" s="273"/>
      <c r="E275" s="273"/>
      <c r="F275" s="221"/>
      <c r="G275" s="221"/>
      <c r="H275" s="221"/>
      <c r="I275" s="221"/>
      <c r="J275" s="221"/>
      <c r="K275" s="224"/>
      <c r="L275" s="224"/>
      <c r="M275" s="224"/>
      <c r="N275" s="224"/>
      <c r="O275" s="224"/>
      <c r="P275" s="224"/>
      <c r="Q275" s="224"/>
      <c r="R275" s="224"/>
      <c r="S275" s="224"/>
      <c r="T275" s="224"/>
      <c r="U275" s="224"/>
      <c r="V275" s="226"/>
      <c r="W275" s="227"/>
      <c r="X275" s="223"/>
    </row>
    <row r="276" spans="1:24" x14ac:dyDescent="0.3">
      <c r="A276" s="273"/>
      <c r="B276" s="273"/>
      <c r="C276" s="273"/>
      <c r="D276" s="273"/>
      <c r="E276" s="273"/>
      <c r="F276" s="221"/>
      <c r="G276" s="221"/>
      <c r="H276" s="221"/>
      <c r="I276" s="221"/>
      <c r="J276" s="221"/>
      <c r="K276" s="224"/>
      <c r="L276" s="224"/>
      <c r="M276" s="224"/>
      <c r="N276" s="224"/>
      <c r="O276" s="224"/>
      <c r="P276" s="224"/>
      <c r="Q276" s="224"/>
      <c r="R276" s="224"/>
      <c r="S276" s="224"/>
      <c r="T276" s="224"/>
      <c r="U276" s="224"/>
      <c r="V276" s="226"/>
      <c r="W276" s="227"/>
      <c r="X276" s="223"/>
    </row>
    <row r="277" spans="1:24" x14ac:dyDescent="0.3">
      <c r="A277" s="273"/>
      <c r="B277" s="273"/>
      <c r="C277" s="273"/>
      <c r="D277" s="273"/>
      <c r="E277" s="273"/>
      <c r="F277" s="221"/>
      <c r="G277" s="221"/>
      <c r="H277" s="221"/>
      <c r="I277" s="221"/>
      <c r="J277" s="221"/>
      <c r="K277" s="224"/>
      <c r="L277" s="224"/>
      <c r="M277" s="224"/>
      <c r="N277" s="224"/>
      <c r="O277" s="224"/>
      <c r="P277" s="224"/>
      <c r="Q277" s="224"/>
      <c r="R277" s="224"/>
      <c r="S277" s="224"/>
      <c r="T277" s="224"/>
      <c r="U277" s="224"/>
      <c r="V277" s="226"/>
      <c r="W277" s="227"/>
      <c r="X277" s="223"/>
    </row>
    <row r="278" spans="1:24" x14ac:dyDescent="0.3">
      <c r="A278" s="273"/>
      <c r="B278" s="273"/>
      <c r="C278" s="273"/>
      <c r="D278" s="273"/>
      <c r="E278" s="273"/>
      <c r="F278" s="221"/>
      <c r="G278" s="221"/>
      <c r="H278" s="221"/>
      <c r="I278" s="221"/>
      <c r="J278" s="221"/>
      <c r="K278" s="224"/>
      <c r="L278" s="224"/>
      <c r="M278" s="224"/>
      <c r="N278" s="224"/>
      <c r="O278" s="224"/>
      <c r="P278" s="224"/>
      <c r="Q278" s="224"/>
      <c r="R278" s="224"/>
      <c r="S278" s="224"/>
      <c r="T278" s="224"/>
      <c r="U278" s="224"/>
      <c r="V278" s="226"/>
      <c r="W278" s="227"/>
      <c r="X278" s="223"/>
    </row>
    <row r="279" spans="1:24" x14ac:dyDescent="0.3">
      <c r="A279" s="273"/>
      <c r="B279" s="273"/>
      <c r="C279" s="273"/>
      <c r="D279" s="273"/>
      <c r="E279" s="273"/>
      <c r="F279" s="221"/>
      <c r="G279" s="221"/>
      <c r="H279" s="221"/>
      <c r="I279" s="221"/>
      <c r="J279" s="221"/>
      <c r="K279" s="224"/>
      <c r="L279" s="224"/>
      <c r="M279" s="224"/>
      <c r="N279" s="224"/>
      <c r="O279" s="224"/>
      <c r="P279" s="224"/>
      <c r="Q279" s="224"/>
      <c r="R279" s="224"/>
      <c r="S279" s="224"/>
      <c r="T279" s="224"/>
      <c r="U279" s="224"/>
      <c r="V279" s="226"/>
      <c r="W279" s="227"/>
      <c r="X279" s="223"/>
    </row>
    <row r="280" spans="1:24" x14ac:dyDescent="0.3">
      <c r="A280" s="273"/>
      <c r="B280" s="273"/>
      <c r="C280" s="273"/>
      <c r="D280" s="273"/>
      <c r="E280" s="273"/>
      <c r="F280" s="221"/>
      <c r="G280" s="221"/>
      <c r="H280" s="221"/>
      <c r="I280" s="221"/>
      <c r="J280" s="221"/>
      <c r="K280" s="224"/>
      <c r="L280" s="224"/>
      <c r="M280" s="224"/>
      <c r="N280" s="224"/>
      <c r="O280" s="224"/>
      <c r="P280" s="224"/>
      <c r="Q280" s="224"/>
      <c r="R280" s="224"/>
      <c r="S280" s="224"/>
      <c r="T280" s="224"/>
      <c r="U280" s="224"/>
      <c r="V280" s="226"/>
      <c r="W280" s="227"/>
      <c r="X280" s="223"/>
    </row>
    <row r="281" spans="1:24" x14ac:dyDescent="0.3">
      <c r="A281" s="273"/>
      <c r="B281" s="273"/>
      <c r="C281" s="273"/>
      <c r="D281" s="273"/>
      <c r="E281" s="273"/>
      <c r="F281" s="221"/>
      <c r="G281" s="221"/>
      <c r="H281" s="221"/>
      <c r="I281" s="221"/>
      <c r="J281" s="221"/>
      <c r="K281" s="224"/>
      <c r="L281" s="224"/>
      <c r="M281" s="224"/>
      <c r="N281" s="224"/>
      <c r="O281" s="224"/>
      <c r="P281" s="224"/>
      <c r="Q281" s="224"/>
      <c r="R281" s="224"/>
      <c r="S281" s="224"/>
      <c r="T281" s="224"/>
      <c r="U281" s="224"/>
      <c r="V281" s="226"/>
      <c r="W281" s="227"/>
      <c r="X281" s="223"/>
    </row>
    <row r="282" spans="1:24" x14ac:dyDescent="0.3">
      <c r="A282" s="273"/>
      <c r="B282" s="273"/>
      <c r="C282" s="273"/>
      <c r="D282" s="273"/>
      <c r="E282" s="273"/>
      <c r="F282" s="221"/>
      <c r="G282" s="221"/>
      <c r="H282" s="221"/>
      <c r="I282" s="221"/>
      <c r="J282" s="221"/>
      <c r="K282" s="224"/>
      <c r="L282" s="224"/>
      <c r="M282" s="224"/>
      <c r="N282" s="224"/>
      <c r="O282" s="224"/>
      <c r="P282" s="224"/>
      <c r="Q282" s="224"/>
      <c r="R282" s="224"/>
      <c r="S282" s="224"/>
      <c r="T282" s="224"/>
      <c r="U282" s="224"/>
      <c r="V282" s="226"/>
      <c r="W282" s="227"/>
      <c r="X282" s="223"/>
    </row>
    <row r="283" spans="1:24" x14ac:dyDescent="0.3">
      <c r="A283" s="273"/>
      <c r="B283" s="273"/>
      <c r="C283" s="273"/>
      <c r="D283" s="273"/>
      <c r="E283" s="273"/>
      <c r="F283" s="221"/>
      <c r="G283" s="221"/>
      <c r="H283" s="221"/>
      <c r="I283" s="221"/>
      <c r="J283" s="221"/>
      <c r="K283" s="224"/>
      <c r="L283" s="224"/>
      <c r="M283" s="224"/>
      <c r="N283" s="224"/>
      <c r="O283" s="224"/>
      <c r="P283" s="224"/>
      <c r="Q283" s="224"/>
      <c r="R283" s="224"/>
      <c r="S283" s="224"/>
      <c r="T283" s="224"/>
      <c r="U283" s="224"/>
      <c r="V283" s="226"/>
      <c r="W283" s="227"/>
      <c r="X283" s="223"/>
    </row>
    <row r="284" spans="1:24" x14ac:dyDescent="0.3">
      <c r="A284" s="273"/>
      <c r="B284" s="273"/>
      <c r="C284" s="273"/>
      <c r="D284" s="273"/>
      <c r="E284" s="273"/>
      <c r="F284" s="221"/>
      <c r="G284" s="221"/>
      <c r="H284" s="221"/>
      <c r="I284" s="221"/>
      <c r="J284" s="221"/>
      <c r="K284" s="224"/>
      <c r="L284" s="224"/>
      <c r="M284" s="224"/>
      <c r="N284" s="224"/>
      <c r="O284" s="224"/>
      <c r="P284" s="224"/>
      <c r="Q284" s="224"/>
      <c r="R284" s="224"/>
      <c r="S284" s="224"/>
      <c r="T284" s="224"/>
      <c r="U284" s="224"/>
      <c r="V284" s="226"/>
      <c r="W284" s="227"/>
      <c r="X284" s="223"/>
    </row>
    <row r="285" spans="1:24" x14ac:dyDescent="0.3">
      <c r="A285" s="273"/>
      <c r="B285" s="273"/>
      <c r="C285" s="273"/>
      <c r="D285" s="273"/>
      <c r="E285" s="273"/>
      <c r="F285" s="221"/>
      <c r="G285" s="221"/>
      <c r="H285" s="221"/>
      <c r="I285" s="221"/>
      <c r="J285" s="221"/>
      <c r="K285" s="224"/>
      <c r="L285" s="224"/>
      <c r="M285" s="224"/>
      <c r="N285" s="224"/>
      <c r="O285" s="224"/>
      <c r="P285" s="224"/>
      <c r="Q285" s="224"/>
      <c r="R285" s="224"/>
      <c r="S285" s="224"/>
      <c r="T285" s="224"/>
      <c r="U285" s="224"/>
      <c r="V285" s="226"/>
      <c r="W285" s="227"/>
      <c r="X285" s="223"/>
    </row>
    <row r="286" spans="1:24" x14ac:dyDescent="0.3">
      <c r="A286" s="273"/>
      <c r="B286" s="273"/>
      <c r="C286" s="273"/>
      <c r="D286" s="273"/>
      <c r="E286" s="273"/>
      <c r="F286" s="221"/>
      <c r="G286" s="221"/>
      <c r="H286" s="221"/>
      <c r="I286" s="221"/>
      <c r="J286" s="221"/>
      <c r="K286" s="224"/>
      <c r="L286" s="224"/>
      <c r="M286" s="224"/>
      <c r="N286" s="224"/>
      <c r="O286" s="224"/>
      <c r="P286" s="224"/>
      <c r="Q286" s="224"/>
      <c r="R286" s="224"/>
      <c r="S286" s="224"/>
      <c r="T286" s="224"/>
      <c r="U286" s="224"/>
      <c r="V286" s="226"/>
      <c r="W286" s="227"/>
      <c r="X286" s="223"/>
    </row>
    <row r="287" spans="1:24" x14ac:dyDescent="0.3">
      <c r="A287" s="273"/>
      <c r="B287" s="273"/>
      <c r="C287" s="273"/>
      <c r="D287" s="273"/>
      <c r="E287" s="273"/>
      <c r="F287" s="221"/>
      <c r="G287" s="221"/>
      <c r="H287" s="221"/>
      <c r="I287" s="221"/>
      <c r="J287" s="221"/>
      <c r="K287" s="224"/>
      <c r="L287" s="224"/>
      <c r="M287" s="224"/>
      <c r="N287" s="224"/>
      <c r="O287" s="224"/>
      <c r="P287" s="224"/>
      <c r="Q287" s="224"/>
      <c r="R287" s="224"/>
      <c r="S287" s="224"/>
      <c r="T287" s="224"/>
      <c r="U287" s="224"/>
      <c r="V287" s="226"/>
      <c r="W287" s="227"/>
      <c r="X287" s="223"/>
    </row>
    <row r="288" spans="1:24" x14ac:dyDescent="0.3">
      <c r="A288" s="273"/>
      <c r="B288" s="273"/>
      <c r="C288" s="273"/>
      <c r="D288" s="273"/>
      <c r="E288" s="273"/>
      <c r="F288" s="221"/>
      <c r="G288" s="221"/>
      <c r="H288" s="221"/>
      <c r="I288" s="221"/>
      <c r="J288" s="221"/>
      <c r="K288" s="224"/>
      <c r="L288" s="224"/>
      <c r="M288" s="224"/>
      <c r="N288" s="224"/>
      <c r="O288" s="224"/>
      <c r="P288" s="224"/>
      <c r="Q288" s="224"/>
      <c r="R288" s="224"/>
      <c r="S288" s="224"/>
      <c r="T288" s="224"/>
      <c r="U288" s="224"/>
      <c r="V288" s="226"/>
      <c r="W288" s="227"/>
      <c r="X288" s="223"/>
    </row>
    <row r="289" spans="1:24" x14ac:dyDescent="0.3">
      <c r="A289" s="273"/>
      <c r="B289" s="273"/>
      <c r="C289" s="273"/>
      <c r="D289" s="273"/>
      <c r="E289" s="273"/>
      <c r="F289" s="221"/>
      <c r="G289" s="221"/>
      <c r="H289" s="221"/>
      <c r="I289" s="221"/>
      <c r="J289" s="221"/>
      <c r="K289" s="224"/>
      <c r="L289" s="224"/>
      <c r="M289" s="224"/>
      <c r="N289" s="224"/>
      <c r="O289" s="224"/>
      <c r="P289" s="224"/>
      <c r="Q289" s="224"/>
      <c r="R289" s="224"/>
      <c r="S289" s="224"/>
      <c r="T289" s="224"/>
      <c r="U289" s="224"/>
      <c r="V289" s="226"/>
      <c r="W289" s="227"/>
      <c r="X289" s="223"/>
    </row>
    <row r="290" spans="1:24" x14ac:dyDescent="0.3">
      <c r="A290" s="273"/>
      <c r="B290" s="273"/>
      <c r="C290" s="273"/>
      <c r="D290" s="273"/>
      <c r="E290" s="273"/>
      <c r="F290" s="221"/>
      <c r="G290" s="221"/>
      <c r="H290" s="221"/>
      <c r="I290" s="221"/>
      <c r="J290" s="221"/>
      <c r="K290" s="224"/>
      <c r="L290" s="224"/>
      <c r="M290" s="224"/>
      <c r="N290" s="224"/>
      <c r="O290" s="224"/>
      <c r="P290" s="224"/>
      <c r="Q290" s="224"/>
      <c r="R290" s="224"/>
      <c r="S290" s="224"/>
      <c r="T290" s="224"/>
      <c r="U290" s="224"/>
      <c r="V290" s="226"/>
      <c r="W290" s="227"/>
      <c r="X290" s="223"/>
    </row>
    <row r="291" spans="1:24" x14ac:dyDescent="0.3">
      <c r="A291" s="273"/>
      <c r="B291" s="273"/>
      <c r="C291" s="273"/>
      <c r="D291" s="273"/>
      <c r="E291" s="273"/>
      <c r="F291" s="221"/>
      <c r="G291" s="221"/>
      <c r="H291" s="221"/>
      <c r="I291" s="221"/>
      <c r="J291" s="221"/>
      <c r="K291" s="224"/>
      <c r="L291" s="224"/>
      <c r="M291" s="224"/>
      <c r="N291" s="224"/>
      <c r="O291" s="224"/>
      <c r="P291" s="224"/>
      <c r="Q291" s="224"/>
      <c r="R291" s="224"/>
      <c r="S291" s="224"/>
      <c r="T291" s="224"/>
      <c r="U291" s="224"/>
      <c r="V291" s="226"/>
      <c r="W291" s="227"/>
      <c r="X291" s="223"/>
    </row>
    <row r="292" spans="1:24" x14ac:dyDescent="0.3">
      <c r="A292" s="273"/>
      <c r="B292" s="273"/>
      <c r="C292" s="273"/>
      <c r="D292" s="273"/>
      <c r="E292" s="273"/>
      <c r="F292" s="221"/>
      <c r="G292" s="221"/>
      <c r="H292" s="221"/>
      <c r="I292" s="221"/>
      <c r="J292" s="221"/>
      <c r="K292" s="224"/>
      <c r="L292" s="224"/>
      <c r="M292" s="224"/>
      <c r="N292" s="224"/>
      <c r="O292" s="224"/>
      <c r="P292" s="224"/>
      <c r="Q292" s="224"/>
      <c r="R292" s="224"/>
      <c r="S292" s="224"/>
      <c r="T292" s="224"/>
      <c r="U292" s="224"/>
      <c r="V292" s="224"/>
      <c r="W292" s="220"/>
      <c r="X292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91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92 P18:P292 J18:J292">
    <cfRule type="expression" dxfId="13" priority="7">
      <formula>IF($A18&lt;&gt;"",1,0)</formula>
    </cfRule>
  </conditionalFormatting>
  <conditionalFormatting sqref="A217:X292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91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91 P16:P91 V16:V91">
    <cfRule type="expression" dxfId="8" priority="4">
      <formula>IF($A16&lt;&gt;"",1,0)</formula>
    </cfRule>
  </conditionalFormatting>
  <conditionalFormatting sqref="Y16:Y91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pageSetUpPr fitToPage="1"/>
  </sheetPr>
  <dimension ref="A1:H29"/>
  <sheetViews>
    <sheetView showGridLines="0" zoomScaleNormal="100" workbookViewId="0"/>
  </sheetViews>
  <sheetFormatPr defaultColWidth="9.1796875" defaultRowHeight="15" customHeight="1" x14ac:dyDescent="0.3"/>
  <cols>
    <col min="1" max="1" width="16.7265625" style="6" customWidth="1"/>
    <col min="2" max="2" width="26.1796875" style="6" customWidth="1"/>
    <col min="3" max="3" width="17.453125" style="6" bestFit="1" customWidth="1"/>
    <col min="4" max="4" width="3.54296875" style="6" customWidth="1"/>
    <col min="5" max="5" width="17.453125" style="6" customWidth="1"/>
    <col min="6" max="6" width="10.26953125" style="6" bestFit="1" customWidth="1"/>
    <col min="7" max="7" width="16" style="6" hidden="1" customWidth="1"/>
    <col min="8" max="8" width="14.26953125" style="6" hidden="1" customWidth="1"/>
    <col min="9" max="9" width="14.7265625" style="6" bestFit="1" customWidth="1"/>
    <col min="10" max="10" width="15.1796875" style="6" bestFit="1" customWidth="1"/>
    <col min="11" max="12" width="12.7265625" style="6" bestFit="1" customWidth="1"/>
    <col min="13" max="13" width="9" style="6" bestFit="1" customWidth="1"/>
    <col min="14" max="14" width="12.453125" style="6" bestFit="1" customWidth="1"/>
    <col min="15" max="15" width="12.81640625" style="6" bestFit="1" customWidth="1"/>
    <col min="16" max="16384" width="9.1796875" style="6"/>
  </cols>
  <sheetData>
    <row r="1" spans="1:8" ht="15" customHeight="1" x14ac:dyDescent="0.3">
      <c r="H1" s="23"/>
    </row>
    <row r="2" spans="1:8" ht="15.75" customHeight="1" x14ac:dyDescent="0.3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3">
      <c r="A3" s="293"/>
      <c r="B3" s="293"/>
      <c r="C3" s="293"/>
      <c r="D3" s="13"/>
      <c r="E3" s="13"/>
    </row>
    <row r="5" spans="1:8" ht="13.5" x14ac:dyDescent="0.3">
      <c r="A5" s="8" t="s">
        <v>55</v>
      </c>
      <c r="B5" s="269" t="str">
        <f>INSTNAME</f>
        <v>University of Exeter</v>
      </c>
    </row>
    <row r="6" spans="1:8" ht="13.5" x14ac:dyDescent="0.3">
      <c r="A6" s="8" t="s">
        <v>56</v>
      </c>
      <c r="B6" s="180">
        <f>UKPRN</f>
        <v>10007792</v>
      </c>
    </row>
    <row r="8" spans="1:8" ht="18.75" customHeight="1" thickBot="1" x14ac:dyDescent="0.35">
      <c r="A8" s="84" t="s">
        <v>21</v>
      </c>
      <c r="B8" s="84"/>
      <c r="G8" s="63" t="s">
        <v>79</v>
      </c>
    </row>
    <row r="9" spans="1:8" ht="15" customHeight="1" x14ac:dyDescent="0.3">
      <c r="A9" s="261" t="s">
        <v>175</v>
      </c>
      <c r="B9" s="261"/>
      <c r="C9" s="261">
        <v>4476000</v>
      </c>
      <c r="E9" s="6" t="s">
        <v>4</v>
      </c>
      <c r="G9" s="62" t="s">
        <v>81</v>
      </c>
    </row>
    <row r="10" spans="1:8" ht="15" customHeight="1" x14ac:dyDescent="0.3">
      <c r="A10" s="259" t="s">
        <v>176</v>
      </c>
      <c r="B10" s="259"/>
      <c r="C10" s="260">
        <v>16753000</v>
      </c>
      <c r="E10" s="6" t="s">
        <v>5</v>
      </c>
      <c r="G10" s="62" t="s">
        <v>82</v>
      </c>
    </row>
    <row r="11" spans="1:8" ht="15" customHeight="1" x14ac:dyDescent="0.3">
      <c r="A11" s="262" t="s">
        <v>177</v>
      </c>
      <c r="B11" s="262"/>
      <c r="C11" s="263">
        <v>6639000</v>
      </c>
      <c r="D11" s="17"/>
      <c r="E11" s="17" t="s">
        <v>6</v>
      </c>
      <c r="F11" s="53"/>
      <c r="G11" s="62" t="s">
        <v>87</v>
      </c>
    </row>
    <row r="12" spans="1:8" ht="15" customHeight="1" x14ac:dyDescent="0.3">
      <c r="A12" s="262" t="s">
        <v>188</v>
      </c>
      <c r="B12" s="118"/>
      <c r="C12" s="263">
        <v>8185000</v>
      </c>
      <c r="D12" s="17"/>
      <c r="E12" s="17" t="s">
        <v>7</v>
      </c>
      <c r="F12" s="53"/>
      <c r="G12" s="62" t="s">
        <v>88</v>
      </c>
    </row>
    <row r="13" spans="1:8" ht="15" customHeight="1" x14ac:dyDescent="0.3">
      <c r="A13" s="262" t="s">
        <v>100</v>
      </c>
      <c r="B13" s="262"/>
      <c r="C13" s="263">
        <v>9013250</v>
      </c>
      <c r="D13" s="17"/>
      <c r="E13" s="17" t="s">
        <v>98</v>
      </c>
      <c r="F13" s="53"/>
      <c r="G13" s="62" t="s">
        <v>62</v>
      </c>
    </row>
    <row r="14" spans="1:8" ht="15" customHeight="1" x14ac:dyDescent="0.3">
      <c r="A14" s="262" t="s">
        <v>2</v>
      </c>
      <c r="B14" s="262"/>
      <c r="C14" s="264">
        <v>1</v>
      </c>
      <c r="D14" s="54"/>
      <c r="E14" s="54" t="s">
        <v>9</v>
      </c>
      <c r="F14" s="21"/>
      <c r="G14" s="62" t="s">
        <v>63</v>
      </c>
    </row>
    <row r="15" spans="1:8" ht="15" customHeight="1" x14ac:dyDescent="0.3">
      <c r="A15" s="262" t="s">
        <v>178</v>
      </c>
      <c r="B15" s="262"/>
      <c r="C15" s="263">
        <v>9013250</v>
      </c>
      <c r="D15" s="17"/>
      <c r="E15" s="17" t="s">
        <v>85</v>
      </c>
      <c r="G15" s="62" t="s">
        <v>64</v>
      </c>
    </row>
    <row r="16" spans="1:8" ht="15" customHeight="1" x14ac:dyDescent="0.3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35">
      <c r="A17" s="78" t="s">
        <v>101</v>
      </c>
      <c r="B17" s="78"/>
      <c r="C17" s="77">
        <v>1630010</v>
      </c>
      <c r="D17" s="73"/>
      <c r="E17" s="17" t="s">
        <v>86</v>
      </c>
      <c r="F17" s="53"/>
      <c r="G17" s="62" t="s">
        <v>66</v>
      </c>
    </row>
    <row r="18" spans="1:7" ht="15" customHeight="1" x14ac:dyDescent="0.3">
      <c r="A18" s="3"/>
      <c r="B18" s="3"/>
      <c r="G18" s="61"/>
    </row>
    <row r="19" spans="1:7" ht="15" customHeight="1" x14ac:dyDescent="0.3">
      <c r="A19" s="3"/>
      <c r="B19" s="3"/>
      <c r="G19" s="61"/>
    </row>
    <row r="20" spans="1:7" ht="18.75" customHeight="1" thickBot="1" x14ac:dyDescent="0.35">
      <c r="A20" s="85" t="s">
        <v>22</v>
      </c>
      <c r="B20" s="85"/>
      <c r="C20" s="27"/>
      <c r="G20" s="61"/>
    </row>
    <row r="21" spans="1:7" ht="15" customHeight="1" x14ac:dyDescent="0.3">
      <c r="A21" s="265" t="s">
        <v>179</v>
      </c>
      <c r="B21" s="265"/>
      <c r="C21" s="261">
        <v>3353000</v>
      </c>
      <c r="E21" s="6" t="s">
        <v>4</v>
      </c>
      <c r="G21" s="62" t="s">
        <v>83</v>
      </c>
    </row>
    <row r="22" spans="1:7" ht="15" customHeight="1" x14ac:dyDescent="0.3">
      <c r="A22" s="262" t="s">
        <v>180</v>
      </c>
      <c r="B22" s="262"/>
      <c r="C22" s="266">
        <v>3184000</v>
      </c>
      <c r="E22" s="6" t="s">
        <v>5</v>
      </c>
      <c r="G22" s="62" t="s">
        <v>84</v>
      </c>
    </row>
    <row r="23" spans="1:7" ht="15" customHeight="1" x14ac:dyDescent="0.3">
      <c r="A23" s="262" t="s">
        <v>181</v>
      </c>
      <c r="B23" s="262"/>
      <c r="C23" s="263">
        <v>5135000</v>
      </c>
      <c r="D23" s="17"/>
      <c r="E23" s="17" t="s">
        <v>6</v>
      </c>
      <c r="G23" s="62" t="s">
        <v>89</v>
      </c>
    </row>
    <row r="24" spans="1:7" ht="15" customHeight="1" x14ac:dyDescent="0.3">
      <c r="A24" s="262" t="s">
        <v>189</v>
      </c>
      <c r="B24" s="118"/>
      <c r="C24" s="263">
        <v>3740000</v>
      </c>
      <c r="D24" s="17"/>
      <c r="E24" s="17" t="s">
        <v>7</v>
      </c>
      <c r="G24" s="62" t="s">
        <v>90</v>
      </c>
    </row>
    <row r="25" spans="1:7" ht="15" customHeight="1" x14ac:dyDescent="0.3">
      <c r="A25" s="262" t="s">
        <v>100</v>
      </c>
      <c r="B25" s="262"/>
      <c r="C25" s="263">
        <v>3853000</v>
      </c>
      <c r="D25" s="17"/>
      <c r="E25" s="17" t="s">
        <v>98</v>
      </c>
      <c r="G25" s="62" t="s">
        <v>67</v>
      </c>
    </row>
    <row r="26" spans="1:7" ht="15" customHeight="1" x14ac:dyDescent="0.3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35">
      <c r="A27" s="76" t="s">
        <v>102</v>
      </c>
      <c r="B27" s="76"/>
      <c r="C27" s="77">
        <v>485339</v>
      </c>
      <c r="D27" s="73"/>
      <c r="E27" s="17" t="s">
        <v>85</v>
      </c>
      <c r="G27" s="62" t="s">
        <v>69</v>
      </c>
    </row>
    <row r="29" spans="1:7" ht="15" hidden="1" customHeight="1" x14ac:dyDescent="0.3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pageSetUpPr fitToPage="1"/>
  </sheetPr>
  <dimension ref="A1:Q571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796875" defaultRowHeight="13.5" x14ac:dyDescent="0.3"/>
  <cols>
    <col min="1" max="1" width="5.81640625" style="274" customWidth="1"/>
    <col min="2" max="2" width="5" style="275" customWidth="1"/>
    <col min="3" max="3" width="3.7265625" style="275" customWidth="1"/>
    <col min="4" max="4" width="58" style="279" customWidth="1"/>
    <col min="5" max="5" width="13.1796875" style="274" customWidth="1"/>
    <col min="6" max="6" width="37.81640625" style="274" customWidth="1"/>
    <col min="7" max="11" width="8.81640625" style="5" customWidth="1"/>
    <col min="12" max="13" width="11.453125" style="238" customWidth="1"/>
    <col min="14" max="14" width="17.1796875" style="238" customWidth="1"/>
    <col min="15" max="15" width="11.26953125" style="16" bestFit="1" customWidth="1"/>
    <col min="16" max="16" width="9.1796875" style="5"/>
    <col min="17" max="17" width="9.1796875" style="5" customWidth="1"/>
    <col min="18" max="18" width="9.1796875" style="5"/>
    <col min="19" max="19" width="9.1796875" style="5" customWidth="1"/>
    <col min="20" max="16384" width="9.1796875" style="5"/>
  </cols>
  <sheetData>
    <row r="1" spans="1:17" x14ac:dyDescent="0.3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5" x14ac:dyDescent="0.3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3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3">
      <c r="A4" s="295" t="s">
        <v>55</v>
      </c>
      <c r="B4" s="295"/>
      <c r="C4" s="295"/>
      <c r="D4" s="269" t="str">
        <f>INSTNAME</f>
        <v>University of Exeter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3">
      <c r="A5" s="295" t="s">
        <v>56</v>
      </c>
      <c r="B5" s="295"/>
      <c r="C5" s="295"/>
      <c r="D5" s="180">
        <f>UKPRN</f>
        <v>10007792</v>
      </c>
      <c r="E5" s="31"/>
      <c r="F5" s="31"/>
      <c r="L5" s="16"/>
      <c r="M5" s="16"/>
      <c r="N5" s="16"/>
      <c r="P5" s="20"/>
    </row>
    <row r="6" spans="1:17" ht="15" customHeight="1" x14ac:dyDescent="0.3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3">
      <c r="A7" s="5"/>
      <c r="B7" s="31" t="s">
        <v>107</v>
      </c>
      <c r="C7" s="31"/>
      <c r="D7" s="5"/>
      <c r="E7" s="82">
        <f>SUM(O11:O214)</f>
        <v>5048660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3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3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61" x14ac:dyDescent="0.3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40.5" hidden="1" x14ac:dyDescent="0.3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3">
      <c r="A12" s="270" t="s">
        <v>200</v>
      </c>
      <c r="B12" s="270">
        <v>1</v>
      </c>
      <c r="C12" s="270" t="s">
        <v>201</v>
      </c>
      <c r="D12" s="270" t="s">
        <v>202</v>
      </c>
      <c r="E12" s="270"/>
      <c r="F12" s="270"/>
      <c r="G12" s="227">
        <v>39</v>
      </c>
      <c r="H12" s="227">
        <v>44</v>
      </c>
      <c r="I12" s="227">
        <v>14</v>
      </c>
      <c r="J12" s="227">
        <v>0</v>
      </c>
      <c r="K12" s="227">
        <v>3</v>
      </c>
      <c r="L12" s="239">
        <v>0.85567010309278302</v>
      </c>
      <c r="M12" s="239">
        <v>42.13</v>
      </c>
      <c r="N12" s="239">
        <v>57.676670518908701</v>
      </c>
      <c r="O12" s="227">
        <v>277392</v>
      </c>
      <c r="P12" s="51"/>
    </row>
    <row r="13" spans="1:17" s="50" customFormat="1" x14ac:dyDescent="0.3">
      <c r="A13" s="270" t="s">
        <v>200</v>
      </c>
      <c r="B13" s="270">
        <v>1</v>
      </c>
      <c r="C13" s="270" t="s">
        <v>201</v>
      </c>
      <c r="D13" s="270" t="s">
        <v>202</v>
      </c>
      <c r="E13" s="270">
        <v>10007786</v>
      </c>
      <c r="F13" s="270" t="s">
        <v>232</v>
      </c>
      <c r="G13" s="227">
        <v>31</v>
      </c>
      <c r="H13" s="227">
        <v>48</v>
      </c>
      <c r="I13" s="227">
        <v>20</v>
      </c>
      <c r="J13" s="227">
        <v>1</v>
      </c>
      <c r="K13" s="227">
        <v>0</v>
      </c>
      <c r="L13" s="239">
        <v>0.79797979797979801</v>
      </c>
      <c r="M13" s="239">
        <v>0.7</v>
      </c>
      <c r="N13" s="239">
        <v>0.89373737373737405</v>
      </c>
      <c r="O13" s="227">
        <v>4298</v>
      </c>
      <c r="P13" s="51"/>
    </row>
    <row r="14" spans="1:17" s="50" customFormat="1" x14ac:dyDescent="0.3">
      <c r="A14" s="270" t="s">
        <v>200</v>
      </c>
      <c r="B14" s="270">
        <v>1</v>
      </c>
      <c r="C14" s="270" t="s">
        <v>201</v>
      </c>
      <c r="D14" s="270" t="s">
        <v>202</v>
      </c>
      <c r="E14" s="270">
        <v>10007814</v>
      </c>
      <c r="F14" s="270" t="s">
        <v>233</v>
      </c>
      <c r="G14" s="227">
        <v>38</v>
      </c>
      <c r="H14" s="227">
        <v>51</v>
      </c>
      <c r="I14" s="227">
        <v>10</v>
      </c>
      <c r="J14" s="227">
        <v>0</v>
      </c>
      <c r="K14" s="227">
        <v>1</v>
      </c>
      <c r="L14" s="239">
        <v>0.89898989898989901</v>
      </c>
      <c r="M14" s="239">
        <v>0.09</v>
      </c>
      <c r="N14" s="239">
        <v>0.122262626262626</v>
      </c>
      <c r="O14" s="227">
        <v>588</v>
      </c>
      <c r="P14" s="51"/>
    </row>
    <row r="15" spans="1:17" s="50" customFormat="1" x14ac:dyDescent="0.3">
      <c r="A15" s="270" t="s">
        <v>200</v>
      </c>
      <c r="B15" s="270">
        <v>2</v>
      </c>
      <c r="C15" s="270" t="s">
        <v>201</v>
      </c>
      <c r="D15" s="270" t="s">
        <v>206</v>
      </c>
      <c r="E15" s="270"/>
      <c r="F15" s="270"/>
      <c r="G15" s="227">
        <v>25</v>
      </c>
      <c r="H15" s="227">
        <v>60</v>
      </c>
      <c r="I15" s="227">
        <v>14</v>
      </c>
      <c r="J15" s="227">
        <v>1</v>
      </c>
      <c r="K15" s="227">
        <v>0</v>
      </c>
      <c r="L15" s="239">
        <v>0.85858585858585901</v>
      </c>
      <c r="M15" s="239">
        <v>35.21</v>
      </c>
      <c r="N15" s="239">
        <v>48.364039107732303</v>
      </c>
      <c r="O15" s="227">
        <v>232604</v>
      </c>
      <c r="P15" s="51"/>
    </row>
    <row r="16" spans="1:17" s="50" customFormat="1" x14ac:dyDescent="0.3">
      <c r="A16" s="270" t="s">
        <v>200</v>
      </c>
      <c r="B16" s="270">
        <v>2</v>
      </c>
      <c r="C16" s="270" t="s">
        <v>201</v>
      </c>
      <c r="D16" s="270" t="s">
        <v>206</v>
      </c>
      <c r="E16" s="270">
        <v>10007786</v>
      </c>
      <c r="F16" s="270" t="s">
        <v>232</v>
      </c>
      <c r="G16" s="227">
        <v>50</v>
      </c>
      <c r="H16" s="227">
        <v>36</v>
      </c>
      <c r="I16" s="227">
        <v>12</v>
      </c>
      <c r="J16" s="227">
        <v>2</v>
      </c>
      <c r="K16" s="227">
        <v>0</v>
      </c>
      <c r="L16" s="239">
        <v>0.87755102040816302</v>
      </c>
      <c r="M16" s="239">
        <v>0.15</v>
      </c>
      <c r="N16" s="239">
        <v>0.212952380952381</v>
      </c>
      <c r="O16" s="227">
        <v>1024</v>
      </c>
      <c r="P16" s="51"/>
    </row>
    <row r="17" spans="1:16" s="50" customFormat="1" x14ac:dyDescent="0.3">
      <c r="A17" s="270" t="s">
        <v>200</v>
      </c>
      <c r="B17" s="270">
        <v>2</v>
      </c>
      <c r="C17" s="270" t="s">
        <v>201</v>
      </c>
      <c r="D17" s="270" t="s">
        <v>206</v>
      </c>
      <c r="E17" s="270">
        <v>10007788</v>
      </c>
      <c r="F17" s="270" t="s">
        <v>234</v>
      </c>
      <c r="G17" s="227">
        <v>50</v>
      </c>
      <c r="H17" s="227">
        <v>43</v>
      </c>
      <c r="I17" s="227">
        <v>6</v>
      </c>
      <c r="J17" s="227">
        <v>0</v>
      </c>
      <c r="K17" s="227">
        <v>1</v>
      </c>
      <c r="L17" s="239">
        <v>0.939393939393939</v>
      </c>
      <c r="M17" s="239">
        <v>0.02</v>
      </c>
      <c r="N17" s="239">
        <v>3.6072727272727298E-2</v>
      </c>
      <c r="O17" s="227">
        <v>173</v>
      </c>
      <c r="P17" s="51"/>
    </row>
    <row r="18" spans="1:16" s="50" customFormat="1" x14ac:dyDescent="0.3">
      <c r="A18" s="270" t="s">
        <v>200</v>
      </c>
      <c r="B18" s="270">
        <v>3</v>
      </c>
      <c r="C18" s="270" t="s">
        <v>201</v>
      </c>
      <c r="D18" s="270" t="s">
        <v>235</v>
      </c>
      <c r="E18" s="270">
        <v>10007850</v>
      </c>
      <c r="F18" s="270" t="s">
        <v>236</v>
      </c>
      <c r="G18" s="227">
        <v>51</v>
      </c>
      <c r="H18" s="227">
        <v>40</v>
      </c>
      <c r="I18" s="227">
        <v>8</v>
      </c>
      <c r="J18" s="227">
        <v>1</v>
      </c>
      <c r="K18" s="227">
        <v>0</v>
      </c>
      <c r="L18" s="239">
        <v>0.919191919191919</v>
      </c>
      <c r="M18" s="239">
        <v>0.16</v>
      </c>
      <c r="N18" s="239">
        <v>0.23972525252525301</v>
      </c>
      <c r="O18" s="227">
        <v>1153</v>
      </c>
      <c r="P18" s="51"/>
    </row>
    <row r="19" spans="1:16" s="50" customFormat="1" x14ac:dyDescent="0.3">
      <c r="A19" s="270" t="s">
        <v>200</v>
      </c>
      <c r="B19" s="270">
        <v>3</v>
      </c>
      <c r="C19" s="270" t="s">
        <v>201</v>
      </c>
      <c r="D19" s="270" t="s">
        <v>235</v>
      </c>
      <c r="E19" s="270">
        <v>10007801</v>
      </c>
      <c r="F19" s="270" t="s">
        <v>237</v>
      </c>
      <c r="G19" s="227">
        <v>14</v>
      </c>
      <c r="H19" s="227">
        <v>49</v>
      </c>
      <c r="I19" s="227">
        <v>27</v>
      </c>
      <c r="J19" s="227">
        <v>1</v>
      </c>
      <c r="K19" s="227">
        <v>9</v>
      </c>
      <c r="L19" s="239">
        <v>0.7</v>
      </c>
      <c r="M19" s="239">
        <v>0.03</v>
      </c>
      <c r="N19" s="239">
        <v>2.9473684210526301E-2</v>
      </c>
      <c r="O19" s="227">
        <v>142</v>
      </c>
      <c r="P19" s="51"/>
    </row>
    <row r="20" spans="1:16" s="50" customFormat="1" x14ac:dyDescent="0.3">
      <c r="A20" s="270" t="s">
        <v>200</v>
      </c>
      <c r="B20" s="270">
        <v>4</v>
      </c>
      <c r="C20" s="270" t="s">
        <v>201</v>
      </c>
      <c r="D20" s="270" t="s">
        <v>207</v>
      </c>
      <c r="E20" s="270"/>
      <c r="F20" s="270"/>
      <c r="G20" s="227">
        <v>38</v>
      </c>
      <c r="H20" s="227">
        <v>47</v>
      </c>
      <c r="I20" s="227">
        <v>14</v>
      </c>
      <c r="J20" s="227">
        <v>1</v>
      </c>
      <c r="K20" s="227">
        <v>0</v>
      </c>
      <c r="L20" s="239">
        <v>0.85858585858585901</v>
      </c>
      <c r="M20" s="239">
        <v>70.680000000000007</v>
      </c>
      <c r="N20" s="239">
        <v>97.094055070065707</v>
      </c>
      <c r="O20" s="227">
        <v>466968</v>
      </c>
      <c r="P20" s="51"/>
    </row>
    <row r="21" spans="1:16" s="50" customFormat="1" x14ac:dyDescent="0.3">
      <c r="A21" s="270" t="s">
        <v>200</v>
      </c>
      <c r="B21" s="270">
        <v>4</v>
      </c>
      <c r="C21" s="270" t="s">
        <v>201</v>
      </c>
      <c r="D21" s="270" t="s">
        <v>207</v>
      </c>
      <c r="E21" s="270">
        <v>10003645</v>
      </c>
      <c r="F21" s="270" t="s">
        <v>238</v>
      </c>
      <c r="G21" s="227">
        <v>47</v>
      </c>
      <c r="H21" s="227">
        <v>41</v>
      </c>
      <c r="I21" s="227">
        <v>11</v>
      </c>
      <c r="J21" s="227">
        <v>1</v>
      </c>
      <c r="K21" s="227">
        <v>0</v>
      </c>
      <c r="L21" s="239">
        <v>0.88888888888888895</v>
      </c>
      <c r="M21" s="239">
        <v>0.25</v>
      </c>
      <c r="N21" s="239">
        <v>0.39822222222222198</v>
      </c>
      <c r="O21" s="227">
        <v>1915</v>
      </c>
      <c r="P21" s="51"/>
    </row>
    <row r="22" spans="1:16" s="50" customFormat="1" x14ac:dyDescent="0.3">
      <c r="A22" s="270" t="s">
        <v>200</v>
      </c>
      <c r="B22" s="270">
        <v>5</v>
      </c>
      <c r="C22" s="270" t="s">
        <v>201</v>
      </c>
      <c r="D22" s="270" t="s">
        <v>208</v>
      </c>
      <c r="E22" s="270"/>
      <c r="F22" s="270"/>
      <c r="G22" s="227">
        <v>29</v>
      </c>
      <c r="H22" s="227">
        <v>59</v>
      </c>
      <c r="I22" s="227">
        <v>11</v>
      </c>
      <c r="J22" s="227">
        <v>0</v>
      </c>
      <c r="K22" s="227">
        <v>1</v>
      </c>
      <c r="L22" s="239">
        <v>0.88888888888888895</v>
      </c>
      <c r="M22" s="239">
        <v>90.28</v>
      </c>
      <c r="N22" s="239">
        <v>128.39823412371001</v>
      </c>
      <c r="O22" s="227">
        <v>617523</v>
      </c>
      <c r="P22" s="51"/>
    </row>
    <row r="23" spans="1:16" s="50" customFormat="1" x14ac:dyDescent="0.3">
      <c r="A23" s="270" t="s">
        <v>200</v>
      </c>
      <c r="B23" s="270">
        <v>5</v>
      </c>
      <c r="C23" s="270" t="s">
        <v>201</v>
      </c>
      <c r="D23" s="270" t="s">
        <v>208</v>
      </c>
      <c r="E23" s="270">
        <v>10007786</v>
      </c>
      <c r="F23" s="270" t="s">
        <v>232</v>
      </c>
      <c r="G23" s="227">
        <v>33</v>
      </c>
      <c r="H23" s="227">
        <v>51</v>
      </c>
      <c r="I23" s="227">
        <v>15</v>
      </c>
      <c r="J23" s="227">
        <v>0</v>
      </c>
      <c r="K23" s="227">
        <v>1</v>
      </c>
      <c r="L23" s="239">
        <v>0.84848484848484895</v>
      </c>
      <c r="M23" s="239">
        <v>1.18</v>
      </c>
      <c r="N23" s="239">
        <v>1.60211808680891</v>
      </c>
      <c r="O23" s="227">
        <v>7705</v>
      </c>
      <c r="P23" s="51"/>
    </row>
    <row r="24" spans="1:16" s="50" customFormat="1" x14ac:dyDescent="0.3">
      <c r="A24" s="270" t="s">
        <v>200</v>
      </c>
      <c r="B24" s="270">
        <v>5</v>
      </c>
      <c r="C24" s="270" t="s">
        <v>201</v>
      </c>
      <c r="D24" s="270" t="s">
        <v>208</v>
      </c>
      <c r="E24" s="270">
        <v>10007163</v>
      </c>
      <c r="F24" s="270" t="s">
        <v>239</v>
      </c>
      <c r="G24" s="227">
        <v>22</v>
      </c>
      <c r="H24" s="227">
        <v>61</v>
      </c>
      <c r="I24" s="227">
        <v>15</v>
      </c>
      <c r="J24" s="227">
        <v>0</v>
      </c>
      <c r="K24" s="227">
        <v>2</v>
      </c>
      <c r="L24" s="239">
        <v>0.84693877551020402</v>
      </c>
      <c r="M24" s="239">
        <v>0.43</v>
      </c>
      <c r="N24" s="239">
        <v>0.58048364174659495</v>
      </c>
      <c r="O24" s="227">
        <v>2792</v>
      </c>
      <c r="P24" s="51"/>
    </row>
    <row r="25" spans="1:16" s="50" customFormat="1" x14ac:dyDescent="0.3">
      <c r="A25" s="270" t="s">
        <v>200</v>
      </c>
      <c r="B25" s="270">
        <v>5</v>
      </c>
      <c r="C25" s="270" t="s">
        <v>201</v>
      </c>
      <c r="D25" s="270" t="s">
        <v>208</v>
      </c>
      <c r="E25" s="270">
        <v>10007814</v>
      </c>
      <c r="F25" s="270" t="s">
        <v>233</v>
      </c>
      <c r="G25" s="227">
        <v>42</v>
      </c>
      <c r="H25" s="227">
        <v>42</v>
      </c>
      <c r="I25" s="227">
        <v>14</v>
      </c>
      <c r="J25" s="227">
        <v>1</v>
      </c>
      <c r="K25" s="227">
        <v>1</v>
      </c>
      <c r="L25" s="239">
        <v>0.85714285714285698</v>
      </c>
      <c r="M25" s="239">
        <v>0.28999999999999998</v>
      </c>
      <c r="N25" s="239">
        <v>0.39941854636591501</v>
      </c>
      <c r="O25" s="227">
        <v>1921</v>
      </c>
      <c r="P25" s="51"/>
    </row>
    <row r="26" spans="1:16" s="50" customFormat="1" x14ac:dyDescent="0.3">
      <c r="A26" s="270" t="s">
        <v>209</v>
      </c>
      <c r="B26" s="270">
        <v>7</v>
      </c>
      <c r="C26" s="270" t="s">
        <v>201</v>
      </c>
      <c r="D26" s="270" t="s">
        <v>210</v>
      </c>
      <c r="E26" s="270"/>
      <c r="F26" s="270"/>
      <c r="G26" s="227">
        <v>24</v>
      </c>
      <c r="H26" s="227">
        <v>65</v>
      </c>
      <c r="I26" s="227">
        <v>10</v>
      </c>
      <c r="J26" s="227">
        <v>0</v>
      </c>
      <c r="K26" s="227">
        <v>1</v>
      </c>
      <c r="L26" s="239">
        <v>0.89898989898989901</v>
      </c>
      <c r="M26" s="239">
        <v>91.04</v>
      </c>
      <c r="N26" s="239">
        <v>130.95091876672601</v>
      </c>
      <c r="O26" s="227">
        <v>629800</v>
      </c>
      <c r="P26" s="51"/>
    </row>
    <row r="27" spans="1:16" s="50" customFormat="1" x14ac:dyDescent="0.3">
      <c r="A27" s="270" t="s">
        <v>209</v>
      </c>
      <c r="B27" s="270">
        <v>7</v>
      </c>
      <c r="C27" s="270" t="s">
        <v>201</v>
      </c>
      <c r="D27" s="270" t="s">
        <v>210</v>
      </c>
      <c r="E27" s="270">
        <v>10000961</v>
      </c>
      <c r="F27" s="270" t="s">
        <v>240</v>
      </c>
      <c r="G27" s="227">
        <v>19</v>
      </c>
      <c r="H27" s="227">
        <v>54</v>
      </c>
      <c r="I27" s="227">
        <v>23</v>
      </c>
      <c r="J27" s="227">
        <v>4</v>
      </c>
      <c r="K27" s="227">
        <v>0</v>
      </c>
      <c r="L27" s="239">
        <v>0.76041666666666696</v>
      </c>
      <c r="M27" s="239">
        <v>0.03</v>
      </c>
      <c r="N27" s="239">
        <v>4.088E-2</v>
      </c>
      <c r="O27" s="227">
        <v>197</v>
      </c>
      <c r="P27" s="51"/>
    </row>
    <row r="28" spans="1:16" s="50" customFormat="1" x14ac:dyDescent="0.3">
      <c r="A28" s="270" t="s">
        <v>209</v>
      </c>
      <c r="B28" s="270">
        <v>7</v>
      </c>
      <c r="C28" s="270" t="s">
        <v>201</v>
      </c>
      <c r="D28" s="270" t="s">
        <v>210</v>
      </c>
      <c r="E28" s="270">
        <v>10007774</v>
      </c>
      <c r="F28" s="270" t="s">
        <v>241</v>
      </c>
      <c r="G28" s="227">
        <v>43</v>
      </c>
      <c r="H28" s="227">
        <v>51</v>
      </c>
      <c r="I28" s="227">
        <v>5</v>
      </c>
      <c r="J28" s="227">
        <v>1</v>
      </c>
      <c r="K28" s="227">
        <v>0</v>
      </c>
      <c r="L28" s="239">
        <v>0.94949494949494995</v>
      </c>
      <c r="M28" s="239">
        <v>0.01</v>
      </c>
      <c r="N28" s="239">
        <v>1.1194045720361499E-2</v>
      </c>
      <c r="O28" s="227">
        <v>54</v>
      </c>
      <c r="P28" s="51"/>
    </row>
    <row r="29" spans="1:16" s="50" customFormat="1" x14ac:dyDescent="0.3">
      <c r="A29" s="270" t="s">
        <v>209</v>
      </c>
      <c r="B29" s="270">
        <v>7</v>
      </c>
      <c r="C29" s="270" t="s">
        <v>201</v>
      </c>
      <c r="D29" s="270" t="s">
        <v>210</v>
      </c>
      <c r="E29" s="270">
        <v>10007783</v>
      </c>
      <c r="F29" s="270" t="s">
        <v>242</v>
      </c>
      <c r="G29" s="227">
        <v>18</v>
      </c>
      <c r="H29" s="227">
        <v>71</v>
      </c>
      <c r="I29" s="227">
        <v>10</v>
      </c>
      <c r="J29" s="227">
        <v>1</v>
      </c>
      <c r="K29" s="227">
        <v>0</v>
      </c>
      <c r="L29" s="239">
        <v>0.89898989898989901</v>
      </c>
      <c r="M29" s="239">
        <v>0.02</v>
      </c>
      <c r="N29" s="239">
        <v>2.5208788920129101E-2</v>
      </c>
      <c r="O29" s="227">
        <v>121</v>
      </c>
      <c r="P29" s="51"/>
    </row>
    <row r="30" spans="1:16" s="50" customFormat="1" x14ac:dyDescent="0.3">
      <c r="A30" s="270" t="s">
        <v>209</v>
      </c>
      <c r="B30" s="270">
        <v>7</v>
      </c>
      <c r="C30" s="270" t="s">
        <v>201</v>
      </c>
      <c r="D30" s="270" t="s">
        <v>210</v>
      </c>
      <c r="E30" s="270">
        <v>10007790</v>
      </c>
      <c r="F30" s="270" t="s">
        <v>243</v>
      </c>
      <c r="G30" s="227">
        <v>21</v>
      </c>
      <c r="H30" s="227">
        <v>57</v>
      </c>
      <c r="I30" s="227">
        <v>17</v>
      </c>
      <c r="J30" s="227">
        <v>5</v>
      </c>
      <c r="K30" s="227">
        <v>0</v>
      </c>
      <c r="L30" s="239">
        <v>0.82105263157894703</v>
      </c>
      <c r="M30" s="239">
        <v>0.06</v>
      </c>
      <c r="N30" s="239">
        <v>8.4075789473684201E-2</v>
      </c>
      <c r="O30" s="227">
        <v>404</v>
      </c>
      <c r="P30" s="51"/>
    </row>
    <row r="31" spans="1:16" s="50" customFormat="1" x14ac:dyDescent="0.3">
      <c r="A31" s="270" t="s">
        <v>209</v>
      </c>
      <c r="B31" s="270">
        <v>7</v>
      </c>
      <c r="C31" s="270" t="s">
        <v>201</v>
      </c>
      <c r="D31" s="270" t="s">
        <v>210</v>
      </c>
      <c r="E31" s="270">
        <v>10007814</v>
      </c>
      <c r="F31" s="270" t="s">
        <v>233</v>
      </c>
      <c r="G31" s="227">
        <v>24</v>
      </c>
      <c r="H31" s="227">
        <v>60</v>
      </c>
      <c r="I31" s="227">
        <v>15</v>
      </c>
      <c r="J31" s="227">
        <v>1</v>
      </c>
      <c r="K31" s="227">
        <v>0</v>
      </c>
      <c r="L31" s="239">
        <v>0.84848484848484895</v>
      </c>
      <c r="M31" s="239">
        <v>0.38</v>
      </c>
      <c r="N31" s="239">
        <v>0.519272727272727</v>
      </c>
      <c r="O31" s="227">
        <v>2497</v>
      </c>
      <c r="P31" s="51"/>
    </row>
    <row r="32" spans="1:16" s="50" customFormat="1" x14ac:dyDescent="0.3">
      <c r="A32" s="270" t="s">
        <v>209</v>
      </c>
      <c r="B32" s="270">
        <v>8</v>
      </c>
      <c r="C32" s="270" t="s">
        <v>201</v>
      </c>
      <c r="D32" s="270" t="s">
        <v>244</v>
      </c>
      <c r="E32" s="270">
        <v>10007850</v>
      </c>
      <c r="F32" s="270" t="s">
        <v>236</v>
      </c>
      <c r="G32" s="227">
        <v>25</v>
      </c>
      <c r="H32" s="227">
        <v>73</v>
      </c>
      <c r="I32" s="227">
        <v>2</v>
      </c>
      <c r="J32" s="227">
        <v>0</v>
      </c>
      <c r="K32" s="227">
        <v>0</v>
      </c>
      <c r="L32" s="239">
        <v>0.98</v>
      </c>
      <c r="M32" s="239">
        <v>0.17</v>
      </c>
      <c r="N32" s="239">
        <v>0.26028800000000002</v>
      </c>
      <c r="O32" s="227">
        <v>1252</v>
      </c>
      <c r="P32" s="51"/>
    </row>
    <row r="33" spans="1:16" s="50" customFormat="1" x14ac:dyDescent="0.3">
      <c r="A33" s="270" t="s">
        <v>209</v>
      </c>
      <c r="B33" s="270">
        <v>9</v>
      </c>
      <c r="C33" s="270" t="s">
        <v>201</v>
      </c>
      <c r="D33" s="270" t="s">
        <v>211</v>
      </c>
      <c r="E33" s="270"/>
      <c r="F33" s="270"/>
      <c r="G33" s="227">
        <v>23</v>
      </c>
      <c r="H33" s="227">
        <v>67</v>
      </c>
      <c r="I33" s="227">
        <v>9</v>
      </c>
      <c r="J33" s="227">
        <v>1</v>
      </c>
      <c r="K33" s="227">
        <v>0</v>
      </c>
      <c r="L33" s="239">
        <v>0.90909090909090895</v>
      </c>
      <c r="M33" s="239">
        <v>61.21</v>
      </c>
      <c r="N33" s="239">
        <v>89.031021838469201</v>
      </c>
      <c r="O33" s="227">
        <v>428189</v>
      </c>
      <c r="P33" s="51"/>
    </row>
    <row r="34" spans="1:16" s="50" customFormat="1" x14ac:dyDescent="0.3">
      <c r="A34" s="270" t="s">
        <v>209</v>
      </c>
      <c r="B34" s="270">
        <v>9</v>
      </c>
      <c r="C34" s="270" t="s">
        <v>201</v>
      </c>
      <c r="D34" s="270" t="s">
        <v>211</v>
      </c>
      <c r="E34" s="270">
        <v>10007850</v>
      </c>
      <c r="F34" s="270" t="s">
        <v>236</v>
      </c>
      <c r="G34" s="227">
        <v>25</v>
      </c>
      <c r="H34" s="227">
        <v>66</v>
      </c>
      <c r="I34" s="227">
        <v>9</v>
      </c>
      <c r="J34" s="227">
        <v>0</v>
      </c>
      <c r="K34" s="227">
        <v>0</v>
      </c>
      <c r="L34" s="239">
        <v>0.91</v>
      </c>
      <c r="M34" s="239">
        <v>0.01</v>
      </c>
      <c r="N34" s="239">
        <v>1.0485364095169401E-2</v>
      </c>
      <c r="O34" s="227">
        <v>50</v>
      </c>
      <c r="P34" s="51"/>
    </row>
    <row r="35" spans="1:16" s="50" customFormat="1" x14ac:dyDescent="0.3">
      <c r="A35" s="270" t="s">
        <v>209</v>
      </c>
      <c r="B35" s="270">
        <v>10</v>
      </c>
      <c r="C35" s="270" t="s">
        <v>201</v>
      </c>
      <c r="D35" s="270" t="s">
        <v>212</v>
      </c>
      <c r="E35" s="270"/>
      <c r="F35" s="270"/>
      <c r="G35" s="227">
        <v>18</v>
      </c>
      <c r="H35" s="227">
        <v>65</v>
      </c>
      <c r="I35" s="227">
        <v>17</v>
      </c>
      <c r="J35" s="227">
        <v>0</v>
      </c>
      <c r="K35" s="227">
        <v>0</v>
      </c>
      <c r="L35" s="239">
        <v>0.83</v>
      </c>
      <c r="M35" s="239">
        <v>27.85</v>
      </c>
      <c r="N35" s="239">
        <v>36.989339942506199</v>
      </c>
      <c r="O35" s="227">
        <v>177898</v>
      </c>
      <c r="P35" s="51"/>
    </row>
    <row r="36" spans="1:16" s="50" customFormat="1" x14ac:dyDescent="0.3">
      <c r="A36" s="270" t="s">
        <v>209</v>
      </c>
      <c r="B36" s="270">
        <v>11</v>
      </c>
      <c r="C36" s="270" t="s">
        <v>201</v>
      </c>
      <c r="D36" s="270" t="s">
        <v>213</v>
      </c>
      <c r="E36" s="270"/>
      <c r="F36" s="270"/>
      <c r="G36" s="227">
        <v>23</v>
      </c>
      <c r="H36" s="227">
        <v>53</v>
      </c>
      <c r="I36" s="227">
        <v>22</v>
      </c>
      <c r="J36" s="227">
        <v>2</v>
      </c>
      <c r="K36" s="227">
        <v>0</v>
      </c>
      <c r="L36" s="239">
        <v>0.77551020408163296</v>
      </c>
      <c r="M36" s="239">
        <v>17.86</v>
      </c>
      <c r="N36" s="239">
        <v>22.158373877551</v>
      </c>
      <c r="O36" s="227">
        <v>106569</v>
      </c>
      <c r="P36" s="51"/>
    </row>
    <row r="37" spans="1:16" s="50" customFormat="1" ht="27" x14ac:dyDescent="0.3">
      <c r="A37" s="270" t="s">
        <v>209</v>
      </c>
      <c r="B37" s="270">
        <v>12</v>
      </c>
      <c r="C37" s="270" t="s">
        <v>201</v>
      </c>
      <c r="D37" s="270" t="s">
        <v>245</v>
      </c>
      <c r="E37" s="270">
        <v>10007805</v>
      </c>
      <c r="F37" s="270" t="s">
        <v>246</v>
      </c>
      <c r="G37" s="227">
        <v>24</v>
      </c>
      <c r="H37" s="227">
        <v>56</v>
      </c>
      <c r="I37" s="227">
        <v>19</v>
      </c>
      <c r="J37" s="227">
        <v>1</v>
      </c>
      <c r="K37" s="227">
        <v>0</v>
      </c>
      <c r="L37" s="239">
        <v>0.80808080808080796</v>
      </c>
      <c r="M37" s="239">
        <v>1.1100000000000001</v>
      </c>
      <c r="N37" s="239">
        <v>1.4346201743461999</v>
      </c>
      <c r="O37" s="227">
        <v>6900</v>
      </c>
      <c r="P37" s="51"/>
    </row>
    <row r="38" spans="1:16" s="50" customFormat="1" x14ac:dyDescent="0.3">
      <c r="A38" s="270" t="s">
        <v>209</v>
      </c>
      <c r="B38" s="270">
        <v>14</v>
      </c>
      <c r="C38" s="270" t="s">
        <v>201</v>
      </c>
      <c r="D38" s="270" t="s">
        <v>247</v>
      </c>
      <c r="E38" s="270">
        <v>10007805</v>
      </c>
      <c r="F38" s="270" t="s">
        <v>246</v>
      </c>
      <c r="G38" s="227">
        <v>20</v>
      </c>
      <c r="H38" s="227">
        <v>62</v>
      </c>
      <c r="I38" s="227">
        <v>16</v>
      </c>
      <c r="J38" s="227">
        <v>0</v>
      </c>
      <c r="K38" s="227">
        <v>2</v>
      </c>
      <c r="L38" s="239">
        <v>0.83673469387755095</v>
      </c>
      <c r="M38" s="239">
        <v>0.25</v>
      </c>
      <c r="N38" s="239">
        <v>0.33469387755101998</v>
      </c>
      <c r="O38" s="227">
        <v>1610</v>
      </c>
      <c r="P38" s="51"/>
    </row>
    <row r="39" spans="1:16" s="50" customFormat="1" x14ac:dyDescent="0.3">
      <c r="A39" s="270" t="s">
        <v>209</v>
      </c>
      <c r="B39" s="270">
        <v>15</v>
      </c>
      <c r="C39" s="270" t="s">
        <v>201</v>
      </c>
      <c r="D39" s="270" t="s">
        <v>214</v>
      </c>
      <c r="E39" s="270"/>
      <c r="F39" s="270"/>
      <c r="G39" s="227">
        <v>26</v>
      </c>
      <c r="H39" s="227">
        <v>66</v>
      </c>
      <c r="I39" s="227">
        <v>8</v>
      </c>
      <c r="J39" s="227">
        <v>0</v>
      </c>
      <c r="K39" s="227">
        <v>0</v>
      </c>
      <c r="L39" s="239">
        <v>0.92</v>
      </c>
      <c r="M39" s="239">
        <v>73.25</v>
      </c>
      <c r="N39" s="239">
        <v>107.825930609732</v>
      </c>
      <c r="O39" s="227">
        <v>518582</v>
      </c>
      <c r="P39" s="51"/>
    </row>
    <row r="40" spans="1:16" s="50" customFormat="1" x14ac:dyDescent="0.3">
      <c r="A40" s="270" t="s">
        <v>209</v>
      </c>
      <c r="B40" s="270">
        <v>15</v>
      </c>
      <c r="C40" s="270" t="s">
        <v>201</v>
      </c>
      <c r="D40" s="270" t="s">
        <v>214</v>
      </c>
      <c r="E40" s="270">
        <v>10007786</v>
      </c>
      <c r="F40" s="270" t="s">
        <v>232</v>
      </c>
      <c r="G40" s="227">
        <v>38</v>
      </c>
      <c r="H40" s="227">
        <v>55</v>
      </c>
      <c r="I40" s="227">
        <v>6</v>
      </c>
      <c r="J40" s="227">
        <v>1</v>
      </c>
      <c r="K40" s="227">
        <v>0</v>
      </c>
      <c r="L40" s="239">
        <v>0.939393939393939</v>
      </c>
      <c r="M40" s="239">
        <v>0.01</v>
      </c>
      <c r="N40" s="239">
        <v>1.5030303030303E-2</v>
      </c>
      <c r="O40" s="227">
        <v>72</v>
      </c>
      <c r="P40" s="51"/>
    </row>
    <row r="41" spans="1:16" s="50" customFormat="1" x14ac:dyDescent="0.3">
      <c r="A41" s="270" t="s">
        <v>209</v>
      </c>
      <c r="B41" s="270">
        <v>15</v>
      </c>
      <c r="C41" s="270" t="s">
        <v>201</v>
      </c>
      <c r="D41" s="270" t="s">
        <v>214</v>
      </c>
      <c r="E41" s="270">
        <v>10007154</v>
      </c>
      <c r="F41" s="270" t="s">
        <v>248</v>
      </c>
      <c r="G41" s="227">
        <v>27</v>
      </c>
      <c r="H41" s="227">
        <v>62</v>
      </c>
      <c r="I41" s="227">
        <v>11</v>
      </c>
      <c r="J41" s="227">
        <v>0</v>
      </c>
      <c r="K41" s="227">
        <v>0</v>
      </c>
      <c r="L41" s="239">
        <v>0.89</v>
      </c>
      <c r="M41" s="239">
        <v>0.01</v>
      </c>
      <c r="N41" s="239">
        <v>9.3229050708964201E-3</v>
      </c>
      <c r="O41" s="227">
        <v>45</v>
      </c>
      <c r="P41" s="51"/>
    </row>
    <row r="42" spans="1:16" s="50" customFormat="1" x14ac:dyDescent="0.3">
      <c r="A42" s="270" t="s">
        <v>209</v>
      </c>
      <c r="B42" s="270">
        <v>15</v>
      </c>
      <c r="C42" s="270" t="s">
        <v>201</v>
      </c>
      <c r="D42" s="270" t="s">
        <v>214</v>
      </c>
      <c r="E42" s="270">
        <v>10007158</v>
      </c>
      <c r="F42" s="270" t="s">
        <v>249</v>
      </c>
      <c r="G42" s="227">
        <v>33</v>
      </c>
      <c r="H42" s="227">
        <v>58</v>
      </c>
      <c r="I42" s="227">
        <v>8</v>
      </c>
      <c r="J42" s="227">
        <v>1</v>
      </c>
      <c r="K42" s="227">
        <v>0</v>
      </c>
      <c r="L42" s="239">
        <v>0.919191919191919</v>
      </c>
      <c r="M42" s="239">
        <v>0.33</v>
      </c>
      <c r="N42" s="239">
        <v>0.48533333333333301</v>
      </c>
      <c r="O42" s="227">
        <v>2334</v>
      </c>
      <c r="P42" s="51"/>
    </row>
    <row r="43" spans="1:16" s="50" customFormat="1" x14ac:dyDescent="0.3">
      <c r="A43" s="270" t="s">
        <v>209</v>
      </c>
      <c r="B43" s="270">
        <v>15</v>
      </c>
      <c r="C43" s="270" t="s">
        <v>201</v>
      </c>
      <c r="D43" s="270" t="s">
        <v>214</v>
      </c>
      <c r="E43" s="270">
        <v>10007790</v>
      </c>
      <c r="F43" s="270" t="s">
        <v>243</v>
      </c>
      <c r="G43" s="227">
        <v>36</v>
      </c>
      <c r="H43" s="227">
        <v>58</v>
      </c>
      <c r="I43" s="227">
        <v>6</v>
      </c>
      <c r="J43" s="227">
        <v>0</v>
      </c>
      <c r="K43" s="227">
        <v>0</v>
      </c>
      <c r="L43" s="239">
        <v>0.94</v>
      </c>
      <c r="M43" s="239">
        <v>1.36</v>
      </c>
      <c r="N43" s="239">
        <v>2.0448219178082199</v>
      </c>
      <c r="O43" s="227">
        <v>9834</v>
      </c>
      <c r="P43" s="51"/>
    </row>
    <row r="44" spans="1:16" s="50" customFormat="1" x14ac:dyDescent="0.3">
      <c r="A44" s="270" t="s">
        <v>215</v>
      </c>
      <c r="B44" s="270">
        <v>16</v>
      </c>
      <c r="C44" s="270" t="s">
        <v>201</v>
      </c>
      <c r="D44" s="270" t="s">
        <v>250</v>
      </c>
      <c r="E44" s="270">
        <v>10007164</v>
      </c>
      <c r="F44" s="270" t="s">
        <v>251</v>
      </c>
      <c r="G44" s="227">
        <v>10</v>
      </c>
      <c r="H44" s="227">
        <v>54</v>
      </c>
      <c r="I44" s="227">
        <v>33</v>
      </c>
      <c r="J44" s="227">
        <v>3</v>
      </c>
      <c r="K44" s="227">
        <v>0</v>
      </c>
      <c r="L44" s="239">
        <v>0.65979381443299001</v>
      </c>
      <c r="M44" s="239">
        <v>0.13</v>
      </c>
      <c r="N44" s="239">
        <v>0.10936082474226801</v>
      </c>
      <c r="O44" s="227">
        <v>526</v>
      </c>
      <c r="P44" s="51"/>
    </row>
    <row r="45" spans="1:16" s="50" customFormat="1" x14ac:dyDescent="0.3">
      <c r="A45" s="270" t="s">
        <v>215</v>
      </c>
      <c r="B45" s="270">
        <v>17</v>
      </c>
      <c r="C45" s="270" t="s">
        <v>200</v>
      </c>
      <c r="D45" s="270" t="s">
        <v>216</v>
      </c>
      <c r="E45" s="270"/>
      <c r="F45" s="270"/>
      <c r="G45" s="227">
        <v>31</v>
      </c>
      <c r="H45" s="227">
        <v>46</v>
      </c>
      <c r="I45" s="227">
        <v>20</v>
      </c>
      <c r="J45" s="227">
        <v>3</v>
      </c>
      <c r="K45" s="227">
        <v>0</v>
      </c>
      <c r="L45" s="239">
        <v>0.79381443298969101</v>
      </c>
      <c r="M45" s="239">
        <v>36.229999999999997</v>
      </c>
      <c r="N45" s="239">
        <v>37.383231142277097</v>
      </c>
      <c r="O45" s="227">
        <v>179792</v>
      </c>
      <c r="P45" s="51"/>
    </row>
    <row r="46" spans="1:16" s="50" customFormat="1" x14ac:dyDescent="0.3">
      <c r="A46" s="270" t="s">
        <v>215</v>
      </c>
      <c r="B46" s="270">
        <v>17</v>
      </c>
      <c r="C46" s="270" t="s">
        <v>209</v>
      </c>
      <c r="D46" s="270" t="s">
        <v>216</v>
      </c>
      <c r="E46" s="270"/>
      <c r="F46" s="270"/>
      <c r="G46" s="227">
        <v>24</v>
      </c>
      <c r="H46" s="227">
        <v>54</v>
      </c>
      <c r="I46" s="227">
        <v>22</v>
      </c>
      <c r="J46" s="227">
        <v>0</v>
      </c>
      <c r="K46" s="227">
        <v>0</v>
      </c>
      <c r="L46" s="239">
        <v>0.78</v>
      </c>
      <c r="M46" s="239">
        <v>13.13</v>
      </c>
      <c r="N46" s="239">
        <v>13.315697959614299</v>
      </c>
      <c r="O46" s="227">
        <v>64041</v>
      </c>
      <c r="P46" s="51"/>
    </row>
    <row r="47" spans="1:16" s="50" customFormat="1" x14ac:dyDescent="0.3">
      <c r="A47" s="270" t="s">
        <v>215</v>
      </c>
      <c r="B47" s="270">
        <v>17</v>
      </c>
      <c r="C47" s="270" t="s">
        <v>200</v>
      </c>
      <c r="D47" s="270" t="s">
        <v>216</v>
      </c>
      <c r="E47" s="270">
        <v>10007786</v>
      </c>
      <c r="F47" s="270" t="s">
        <v>232</v>
      </c>
      <c r="G47" s="227">
        <v>51</v>
      </c>
      <c r="H47" s="227">
        <v>33</v>
      </c>
      <c r="I47" s="227">
        <v>14</v>
      </c>
      <c r="J47" s="227">
        <v>2</v>
      </c>
      <c r="K47" s="227">
        <v>0</v>
      </c>
      <c r="L47" s="239">
        <v>0.85714285714285698</v>
      </c>
      <c r="M47" s="239">
        <v>0.7</v>
      </c>
      <c r="N47" s="239">
        <v>0.77442857142857102</v>
      </c>
      <c r="O47" s="227">
        <v>3725</v>
      </c>
      <c r="P47" s="51"/>
    </row>
    <row r="48" spans="1:16" s="50" customFormat="1" x14ac:dyDescent="0.3">
      <c r="A48" s="270" t="s">
        <v>215</v>
      </c>
      <c r="B48" s="270">
        <v>17</v>
      </c>
      <c r="C48" s="270" t="s">
        <v>209</v>
      </c>
      <c r="D48" s="270" t="s">
        <v>216</v>
      </c>
      <c r="E48" s="270">
        <v>10007786</v>
      </c>
      <c r="F48" s="270" t="s">
        <v>232</v>
      </c>
      <c r="G48" s="227">
        <v>4</v>
      </c>
      <c r="H48" s="227">
        <v>24</v>
      </c>
      <c r="I48" s="227">
        <v>57</v>
      </c>
      <c r="J48" s="227">
        <v>15</v>
      </c>
      <c r="K48" s="227">
        <v>0</v>
      </c>
      <c r="L48" s="239">
        <v>0.32941176470588202</v>
      </c>
      <c r="M48" s="239">
        <v>7.0000000000000007E-2</v>
      </c>
      <c r="N48" s="239">
        <v>2.9976470588235299E-2</v>
      </c>
      <c r="O48" s="227">
        <v>144</v>
      </c>
      <c r="P48" s="51"/>
    </row>
    <row r="49" spans="1:16" s="50" customFormat="1" x14ac:dyDescent="0.3">
      <c r="A49" s="270" t="s">
        <v>215</v>
      </c>
      <c r="B49" s="270">
        <v>17</v>
      </c>
      <c r="C49" s="270" t="s">
        <v>200</v>
      </c>
      <c r="D49" s="270" t="s">
        <v>216</v>
      </c>
      <c r="E49" s="270">
        <v>10007802</v>
      </c>
      <c r="F49" s="270" t="s">
        <v>252</v>
      </c>
      <c r="G49" s="227">
        <v>30</v>
      </c>
      <c r="H49" s="227">
        <v>51</v>
      </c>
      <c r="I49" s="227">
        <v>16</v>
      </c>
      <c r="J49" s="227">
        <v>3</v>
      </c>
      <c r="K49" s="227">
        <v>0</v>
      </c>
      <c r="L49" s="239">
        <v>0.83505154639175305</v>
      </c>
      <c r="M49" s="239">
        <v>0.48</v>
      </c>
      <c r="N49" s="239">
        <v>0.52107216494845399</v>
      </c>
      <c r="O49" s="227">
        <v>2506</v>
      </c>
      <c r="P49" s="51"/>
    </row>
    <row r="50" spans="1:16" s="50" customFormat="1" x14ac:dyDescent="0.3">
      <c r="A50" s="270" t="s">
        <v>215</v>
      </c>
      <c r="B50" s="270">
        <v>17</v>
      </c>
      <c r="C50" s="270" t="s">
        <v>209</v>
      </c>
      <c r="D50" s="270" t="s">
        <v>216</v>
      </c>
      <c r="E50" s="270">
        <v>10007802</v>
      </c>
      <c r="F50" s="270" t="s">
        <v>252</v>
      </c>
      <c r="G50" s="227">
        <v>6</v>
      </c>
      <c r="H50" s="227">
        <v>42</v>
      </c>
      <c r="I50" s="227">
        <v>49</v>
      </c>
      <c r="J50" s="227">
        <v>3</v>
      </c>
      <c r="K50" s="227">
        <v>0</v>
      </c>
      <c r="L50" s="239">
        <v>0.49484536082474201</v>
      </c>
      <c r="M50" s="239">
        <v>0.06</v>
      </c>
      <c r="N50" s="239">
        <v>3.8754432572967103E-2</v>
      </c>
      <c r="O50" s="227">
        <v>186</v>
      </c>
      <c r="P50" s="51"/>
    </row>
    <row r="51" spans="1:16" s="50" customFormat="1" x14ac:dyDescent="0.3">
      <c r="A51" s="270" t="s">
        <v>215</v>
      </c>
      <c r="B51" s="270">
        <v>17</v>
      </c>
      <c r="C51" s="270" t="s">
        <v>200</v>
      </c>
      <c r="D51" s="270" t="s">
        <v>216</v>
      </c>
      <c r="E51" s="270">
        <v>10007158</v>
      </c>
      <c r="F51" s="270" t="s">
        <v>249</v>
      </c>
      <c r="G51" s="227">
        <v>29</v>
      </c>
      <c r="H51" s="227">
        <v>44</v>
      </c>
      <c r="I51" s="227">
        <v>26</v>
      </c>
      <c r="J51" s="227">
        <v>1</v>
      </c>
      <c r="K51" s="227">
        <v>0</v>
      </c>
      <c r="L51" s="239">
        <v>0.73737373737373701</v>
      </c>
      <c r="M51" s="239">
        <v>1</v>
      </c>
      <c r="N51" s="239">
        <v>0.95858585858585899</v>
      </c>
      <c r="O51" s="227">
        <v>4610</v>
      </c>
      <c r="P51" s="51"/>
    </row>
    <row r="52" spans="1:16" s="50" customFormat="1" x14ac:dyDescent="0.3">
      <c r="A52" s="270" t="s">
        <v>215</v>
      </c>
      <c r="B52" s="270">
        <v>17</v>
      </c>
      <c r="C52" s="270" t="s">
        <v>201</v>
      </c>
      <c r="D52" s="270" t="s">
        <v>216</v>
      </c>
      <c r="E52" s="270">
        <v>10007803</v>
      </c>
      <c r="F52" s="270" t="s">
        <v>253</v>
      </c>
      <c r="G52" s="227">
        <v>42</v>
      </c>
      <c r="H52" s="227">
        <v>41</v>
      </c>
      <c r="I52" s="227">
        <v>16</v>
      </c>
      <c r="J52" s="227">
        <v>1</v>
      </c>
      <c r="K52" s="227">
        <v>0</v>
      </c>
      <c r="L52" s="239">
        <v>0.83838383838383801</v>
      </c>
      <c r="M52" s="239">
        <v>0.05</v>
      </c>
      <c r="N52" s="239">
        <v>5.7363104731525803E-2</v>
      </c>
      <c r="O52" s="227">
        <v>276</v>
      </c>
      <c r="P52" s="51"/>
    </row>
    <row r="53" spans="1:16" s="50" customFormat="1" x14ac:dyDescent="0.3">
      <c r="A53" s="270" t="s">
        <v>215</v>
      </c>
      <c r="B53" s="270">
        <v>18</v>
      </c>
      <c r="C53" s="270" t="s">
        <v>201</v>
      </c>
      <c r="D53" s="270" t="s">
        <v>217</v>
      </c>
      <c r="E53" s="270"/>
      <c r="F53" s="270"/>
      <c r="G53" s="227">
        <v>15</v>
      </c>
      <c r="H53" s="227">
        <v>57</v>
      </c>
      <c r="I53" s="227">
        <v>19</v>
      </c>
      <c r="J53" s="227">
        <v>9</v>
      </c>
      <c r="K53" s="227">
        <v>0</v>
      </c>
      <c r="L53" s="239">
        <v>0.79120879120879095</v>
      </c>
      <c r="M53" s="239">
        <v>7.69</v>
      </c>
      <c r="N53" s="239">
        <v>6.0817721226142298</v>
      </c>
      <c r="O53" s="227">
        <v>29250</v>
      </c>
      <c r="P53" s="51"/>
    </row>
    <row r="54" spans="1:16" s="50" customFormat="1" x14ac:dyDescent="0.3">
      <c r="A54" s="270" t="s">
        <v>215</v>
      </c>
      <c r="B54" s="270">
        <v>19</v>
      </c>
      <c r="C54" s="270" t="s">
        <v>201</v>
      </c>
      <c r="D54" s="270" t="s">
        <v>218</v>
      </c>
      <c r="E54" s="270"/>
      <c r="F54" s="270"/>
      <c r="G54" s="227">
        <v>18</v>
      </c>
      <c r="H54" s="227">
        <v>55</v>
      </c>
      <c r="I54" s="227">
        <v>22</v>
      </c>
      <c r="J54" s="227">
        <v>4</v>
      </c>
      <c r="K54" s="227">
        <v>1</v>
      </c>
      <c r="L54" s="239">
        <v>0.768421052631579</v>
      </c>
      <c r="M54" s="239">
        <v>12.92</v>
      </c>
      <c r="N54" s="239">
        <v>9.9309612573099404</v>
      </c>
      <c r="O54" s="227">
        <v>47762</v>
      </c>
      <c r="P54" s="51"/>
    </row>
    <row r="55" spans="1:16" s="50" customFormat="1" x14ac:dyDescent="0.3">
      <c r="A55" s="270" t="s">
        <v>215</v>
      </c>
      <c r="B55" s="270">
        <v>20</v>
      </c>
      <c r="C55" s="270" t="s">
        <v>201</v>
      </c>
      <c r="D55" s="270" t="s">
        <v>219</v>
      </c>
      <c r="E55" s="270"/>
      <c r="F55" s="270"/>
      <c r="G55" s="227">
        <v>22</v>
      </c>
      <c r="H55" s="227">
        <v>63</v>
      </c>
      <c r="I55" s="227">
        <v>15</v>
      </c>
      <c r="J55" s="227">
        <v>0</v>
      </c>
      <c r="K55" s="227">
        <v>0</v>
      </c>
      <c r="L55" s="239">
        <v>0.85</v>
      </c>
      <c r="M55" s="239">
        <v>15.14</v>
      </c>
      <c r="N55" s="239">
        <v>12.8679229452055</v>
      </c>
      <c r="O55" s="227">
        <v>61887</v>
      </c>
      <c r="P55" s="51"/>
    </row>
    <row r="56" spans="1:16" s="50" customFormat="1" x14ac:dyDescent="0.3">
      <c r="A56" s="270" t="s">
        <v>215</v>
      </c>
      <c r="B56" s="270">
        <v>20</v>
      </c>
      <c r="C56" s="270" t="s">
        <v>201</v>
      </c>
      <c r="D56" s="270" t="s">
        <v>219</v>
      </c>
      <c r="E56" s="270">
        <v>10007814</v>
      </c>
      <c r="F56" s="270" t="s">
        <v>233</v>
      </c>
      <c r="G56" s="227">
        <v>36</v>
      </c>
      <c r="H56" s="227">
        <v>48</v>
      </c>
      <c r="I56" s="227">
        <v>16</v>
      </c>
      <c r="J56" s="227">
        <v>0</v>
      </c>
      <c r="K56" s="227">
        <v>0</v>
      </c>
      <c r="L56" s="239">
        <v>0.84</v>
      </c>
      <c r="M56" s="239">
        <v>0.33</v>
      </c>
      <c r="N56" s="239">
        <v>0.2772</v>
      </c>
      <c r="O56" s="227">
        <v>1333</v>
      </c>
      <c r="P56" s="51"/>
    </row>
    <row r="57" spans="1:16" s="50" customFormat="1" x14ac:dyDescent="0.3">
      <c r="A57" s="270" t="s">
        <v>215</v>
      </c>
      <c r="B57" s="270">
        <v>21</v>
      </c>
      <c r="C57" s="270" t="s">
        <v>201</v>
      </c>
      <c r="D57" s="270" t="s">
        <v>220</v>
      </c>
      <c r="E57" s="270"/>
      <c r="F57" s="270"/>
      <c r="G57" s="227">
        <v>30</v>
      </c>
      <c r="H57" s="227">
        <v>54</v>
      </c>
      <c r="I57" s="227">
        <v>15</v>
      </c>
      <c r="J57" s="227">
        <v>1</v>
      </c>
      <c r="K57" s="227">
        <v>0</v>
      </c>
      <c r="L57" s="239">
        <v>0.84848484848484895</v>
      </c>
      <c r="M57" s="239">
        <v>19.55</v>
      </c>
      <c r="N57" s="239">
        <v>16.592111912129901</v>
      </c>
      <c r="O57" s="227">
        <v>79799</v>
      </c>
      <c r="P57" s="51"/>
    </row>
    <row r="58" spans="1:16" s="50" customFormat="1" x14ac:dyDescent="0.3">
      <c r="A58" s="270" t="s">
        <v>215</v>
      </c>
      <c r="B58" s="270">
        <v>21</v>
      </c>
      <c r="C58" s="270" t="s">
        <v>201</v>
      </c>
      <c r="D58" s="270" t="s">
        <v>220</v>
      </c>
      <c r="E58" s="270">
        <v>10007784</v>
      </c>
      <c r="F58" s="270" t="s">
        <v>254</v>
      </c>
      <c r="G58" s="227">
        <v>41</v>
      </c>
      <c r="H58" s="227">
        <v>48</v>
      </c>
      <c r="I58" s="227">
        <v>10</v>
      </c>
      <c r="J58" s="227">
        <v>0</v>
      </c>
      <c r="K58" s="227">
        <v>1</v>
      </c>
      <c r="L58" s="239">
        <v>0.89898989898989901</v>
      </c>
      <c r="M58" s="239">
        <v>0.1</v>
      </c>
      <c r="N58" s="239">
        <v>0.10119030303030301</v>
      </c>
      <c r="O58" s="227">
        <v>487</v>
      </c>
      <c r="P58" s="51"/>
    </row>
    <row r="59" spans="1:16" s="50" customFormat="1" x14ac:dyDescent="0.3">
      <c r="A59" s="270" t="s">
        <v>215</v>
      </c>
      <c r="B59" s="270">
        <v>21</v>
      </c>
      <c r="C59" s="270" t="s">
        <v>201</v>
      </c>
      <c r="D59" s="270" t="s">
        <v>220</v>
      </c>
      <c r="E59" s="270">
        <v>10007163</v>
      </c>
      <c r="F59" s="270" t="s">
        <v>239</v>
      </c>
      <c r="G59" s="227">
        <v>43</v>
      </c>
      <c r="H59" s="227">
        <v>37</v>
      </c>
      <c r="I59" s="227">
        <v>16</v>
      </c>
      <c r="J59" s="227">
        <v>4</v>
      </c>
      <c r="K59" s="227">
        <v>0</v>
      </c>
      <c r="L59" s="239">
        <v>0.83333333333333304</v>
      </c>
      <c r="M59" s="239">
        <v>7.0000000000000007E-2</v>
      </c>
      <c r="N59" s="239">
        <v>5.7305936073059401E-2</v>
      </c>
      <c r="O59" s="227">
        <v>276</v>
      </c>
      <c r="P59" s="51"/>
    </row>
    <row r="60" spans="1:16" s="50" customFormat="1" x14ac:dyDescent="0.3">
      <c r="A60" s="270" t="s">
        <v>215</v>
      </c>
      <c r="B60" s="270">
        <v>23</v>
      </c>
      <c r="C60" s="270" t="s">
        <v>201</v>
      </c>
      <c r="D60" s="270" t="s">
        <v>221</v>
      </c>
      <c r="E60" s="270"/>
      <c r="F60" s="270"/>
      <c r="G60" s="227">
        <v>23</v>
      </c>
      <c r="H60" s="227">
        <v>54</v>
      </c>
      <c r="I60" s="227">
        <v>22</v>
      </c>
      <c r="J60" s="227">
        <v>1</v>
      </c>
      <c r="K60" s="227">
        <v>0</v>
      </c>
      <c r="L60" s="239">
        <v>0.77777777777777801</v>
      </c>
      <c r="M60" s="239">
        <v>22.37</v>
      </c>
      <c r="N60" s="239">
        <v>17.3956305987309</v>
      </c>
      <c r="O60" s="227">
        <v>83663</v>
      </c>
      <c r="P60" s="51"/>
    </row>
    <row r="61" spans="1:16" s="50" customFormat="1" x14ac:dyDescent="0.3">
      <c r="A61" s="270" t="s">
        <v>215</v>
      </c>
      <c r="B61" s="270">
        <v>23</v>
      </c>
      <c r="C61" s="270" t="s">
        <v>201</v>
      </c>
      <c r="D61" s="270" t="s">
        <v>221</v>
      </c>
      <c r="E61" s="270">
        <v>10007786</v>
      </c>
      <c r="F61" s="270" t="s">
        <v>232</v>
      </c>
      <c r="G61" s="227">
        <v>32</v>
      </c>
      <c r="H61" s="227">
        <v>44</v>
      </c>
      <c r="I61" s="227">
        <v>23</v>
      </c>
      <c r="J61" s="227">
        <v>1</v>
      </c>
      <c r="K61" s="227">
        <v>0</v>
      </c>
      <c r="L61" s="239">
        <v>0.76767676767676796</v>
      </c>
      <c r="M61" s="239">
        <v>0.52</v>
      </c>
      <c r="N61" s="239">
        <v>0.39745036659638799</v>
      </c>
      <c r="O61" s="227">
        <v>1912</v>
      </c>
      <c r="P61" s="51"/>
    </row>
    <row r="62" spans="1:16" s="50" customFormat="1" x14ac:dyDescent="0.3">
      <c r="A62" s="270" t="s">
        <v>215</v>
      </c>
      <c r="B62" s="270">
        <v>25</v>
      </c>
      <c r="C62" s="270" t="s">
        <v>201</v>
      </c>
      <c r="D62" s="270" t="s">
        <v>222</v>
      </c>
      <c r="E62" s="270"/>
      <c r="F62" s="270"/>
      <c r="G62" s="227">
        <v>44</v>
      </c>
      <c r="H62" s="227">
        <v>40</v>
      </c>
      <c r="I62" s="227">
        <v>16</v>
      </c>
      <c r="J62" s="227">
        <v>0</v>
      </c>
      <c r="K62" s="227">
        <v>0</v>
      </c>
      <c r="L62" s="239">
        <v>0.84</v>
      </c>
      <c r="M62" s="239">
        <v>60.12</v>
      </c>
      <c r="N62" s="239">
        <v>50.501030641044999</v>
      </c>
      <c r="O62" s="227">
        <v>242881</v>
      </c>
      <c r="P62" s="51"/>
    </row>
    <row r="63" spans="1:16" s="50" customFormat="1" x14ac:dyDescent="0.3">
      <c r="A63" s="270" t="s">
        <v>215</v>
      </c>
      <c r="B63" s="270">
        <v>26</v>
      </c>
      <c r="C63" s="270" t="s">
        <v>201</v>
      </c>
      <c r="D63" s="270" t="s">
        <v>223</v>
      </c>
      <c r="E63" s="270"/>
      <c r="F63" s="270"/>
      <c r="G63" s="227">
        <v>34</v>
      </c>
      <c r="H63" s="227">
        <v>55</v>
      </c>
      <c r="I63" s="227">
        <v>11</v>
      </c>
      <c r="J63" s="227">
        <v>0</v>
      </c>
      <c r="K63" s="227">
        <v>0</v>
      </c>
      <c r="L63" s="239">
        <v>0.89</v>
      </c>
      <c r="M63" s="239">
        <v>23.2</v>
      </c>
      <c r="N63" s="239">
        <v>26.846903443029799</v>
      </c>
      <c r="O63" s="227">
        <v>129118</v>
      </c>
      <c r="P63" s="51"/>
    </row>
    <row r="64" spans="1:16" s="50" customFormat="1" x14ac:dyDescent="0.3">
      <c r="A64" s="270" t="s">
        <v>215</v>
      </c>
      <c r="B64" s="270">
        <v>26</v>
      </c>
      <c r="C64" s="270" t="s">
        <v>201</v>
      </c>
      <c r="D64" s="270" t="s">
        <v>223</v>
      </c>
      <c r="E64" s="270">
        <v>10007850</v>
      </c>
      <c r="F64" s="270" t="s">
        <v>236</v>
      </c>
      <c r="G64" s="227">
        <v>47</v>
      </c>
      <c r="H64" s="227">
        <v>43</v>
      </c>
      <c r="I64" s="227">
        <v>10</v>
      </c>
      <c r="J64" s="227">
        <v>0</v>
      </c>
      <c r="K64" s="227">
        <v>0</v>
      </c>
      <c r="L64" s="239">
        <v>0.9</v>
      </c>
      <c r="M64" s="239">
        <v>0.04</v>
      </c>
      <c r="N64" s="239">
        <v>4.9724999999999998E-2</v>
      </c>
      <c r="O64" s="227">
        <v>239</v>
      </c>
      <c r="P64" s="51"/>
    </row>
    <row r="65" spans="1:16" s="50" customFormat="1" x14ac:dyDescent="0.3">
      <c r="A65" s="270" t="s">
        <v>215</v>
      </c>
      <c r="B65" s="270">
        <v>26</v>
      </c>
      <c r="C65" s="270" t="s">
        <v>201</v>
      </c>
      <c r="D65" s="270" t="s">
        <v>223</v>
      </c>
      <c r="E65" s="270">
        <v>10007795</v>
      </c>
      <c r="F65" s="270" t="s">
        <v>255</v>
      </c>
      <c r="G65" s="227">
        <v>62</v>
      </c>
      <c r="H65" s="227">
        <v>32</v>
      </c>
      <c r="I65" s="227">
        <v>2</v>
      </c>
      <c r="J65" s="227">
        <v>4</v>
      </c>
      <c r="K65" s="227">
        <v>0</v>
      </c>
      <c r="L65" s="239">
        <v>0.97916666666666696</v>
      </c>
      <c r="M65" s="239">
        <v>0.05</v>
      </c>
      <c r="N65" s="239">
        <v>6.3645833333333304E-2</v>
      </c>
      <c r="O65" s="227">
        <v>306</v>
      </c>
      <c r="P65" s="51"/>
    </row>
    <row r="66" spans="1:16" s="50" customFormat="1" x14ac:dyDescent="0.3">
      <c r="A66" s="270" t="s">
        <v>215</v>
      </c>
      <c r="B66" s="270">
        <v>26</v>
      </c>
      <c r="C66" s="270" t="s">
        <v>201</v>
      </c>
      <c r="D66" s="270" t="s">
        <v>223</v>
      </c>
      <c r="E66" s="270">
        <v>10004113</v>
      </c>
      <c r="F66" s="270" t="s">
        <v>256</v>
      </c>
      <c r="G66" s="227">
        <v>44</v>
      </c>
      <c r="H66" s="227">
        <v>38</v>
      </c>
      <c r="I66" s="227">
        <v>16</v>
      </c>
      <c r="J66" s="227">
        <v>2</v>
      </c>
      <c r="K66" s="227">
        <v>0</v>
      </c>
      <c r="L66" s="239">
        <v>0.83673469387755095</v>
      </c>
      <c r="M66" s="239">
        <v>7.0000000000000007E-2</v>
      </c>
      <c r="N66" s="239">
        <v>8.0493877551020401E-2</v>
      </c>
      <c r="O66" s="227">
        <v>387</v>
      </c>
      <c r="P66" s="51"/>
    </row>
    <row r="67" spans="1:16" s="50" customFormat="1" x14ac:dyDescent="0.3">
      <c r="A67" s="270" t="s">
        <v>224</v>
      </c>
      <c r="B67" s="270">
        <v>27</v>
      </c>
      <c r="C67" s="270" t="s">
        <v>201</v>
      </c>
      <c r="D67" s="270" t="s">
        <v>225</v>
      </c>
      <c r="E67" s="270"/>
      <c r="F67" s="270"/>
      <c r="G67" s="227">
        <v>45</v>
      </c>
      <c r="H67" s="227">
        <v>36</v>
      </c>
      <c r="I67" s="227">
        <v>18</v>
      </c>
      <c r="J67" s="227">
        <v>1</v>
      </c>
      <c r="K67" s="227">
        <v>0</v>
      </c>
      <c r="L67" s="239">
        <v>0.81818181818181801</v>
      </c>
      <c r="M67" s="239">
        <v>29.11</v>
      </c>
      <c r="N67" s="239">
        <v>23.8137506983945</v>
      </c>
      <c r="O67" s="227">
        <v>114531</v>
      </c>
      <c r="P67" s="51"/>
    </row>
    <row r="68" spans="1:16" s="50" customFormat="1" x14ac:dyDescent="0.3">
      <c r="A68" s="270" t="s">
        <v>224</v>
      </c>
      <c r="B68" s="270">
        <v>27</v>
      </c>
      <c r="C68" s="270" t="s">
        <v>201</v>
      </c>
      <c r="D68" s="270" t="s">
        <v>225</v>
      </c>
      <c r="E68" s="270">
        <v>10007850</v>
      </c>
      <c r="F68" s="270" t="s">
        <v>236</v>
      </c>
      <c r="G68" s="227">
        <v>23</v>
      </c>
      <c r="H68" s="227">
        <v>45</v>
      </c>
      <c r="I68" s="227">
        <v>23</v>
      </c>
      <c r="J68" s="227">
        <v>8</v>
      </c>
      <c r="K68" s="227">
        <v>1</v>
      </c>
      <c r="L68" s="239">
        <v>0.74725274725274704</v>
      </c>
      <c r="M68" s="239">
        <v>0.1</v>
      </c>
      <c r="N68" s="239">
        <v>7.4725274725274696E-2</v>
      </c>
      <c r="O68" s="227">
        <v>359</v>
      </c>
      <c r="P68" s="51"/>
    </row>
    <row r="69" spans="1:16" s="50" customFormat="1" x14ac:dyDescent="0.3">
      <c r="A69" s="270" t="s">
        <v>224</v>
      </c>
      <c r="B69" s="270">
        <v>28</v>
      </c>
      <c r="C69" s="270" t="s">
        <v>201</v>
      </c>
      <c r="D69" s="270" t="s">
        <v>226</v>
      </c>
      <c r="E69" s="270"/>
      <c r="F69" s="270"/>
      <c r="G69" s="227">
        <v>30</v>
      </c>
      <c r="H69" s="227">
        <v>35</v>
      </c>
      <c r="I69" s="227">
        <v>24</v>
      </c>
      <c r="J69" s="227">
        <v>11</v>
      </c>
      <c r="K69" s="227">
        <v>0</v>
      </c>
      <c r="L69" s="239">
        <v>0.73033707865168496</v>
      </c>
      <c r="M69" s="239">
        <v>9.84</v>
      </c>
      <c r="N69" s="239">
        <v>7.1863967985224004</v>
      </c>
      <c r="O69" s="227">
        <v>34563</v>
      </c>
      <c r="P69" s="51"/>
    </row>
    <row r="70" spans="1:16" s="50" customFormat="1" x14ac:dyDescent="0.3">
      <c r="A70" s="270" t="s">
        <v>224</v>
      </c>
      <c r="B70" s="270">
        <v>29</v>
      </c>
      <c r="C70" s="270" t="s">
        <v>201</v>
      </c>
      <c r="D70" s="270" t="s">
        <v>227</v>
      </c>
      <c r="E70" s="270"/>
      <c r="F70" s="270"/>
      <c r="G70" s="227">
        <v>35</v>
      </c>
      <c r="H70" s="227">
        <v>41</v>
      </c>
      <c r="I70" s="227">
        <v>20</v>
      </c>
      <c r="J70" s="227">
        <v>4</v>
      </c>
      <c r="K70" s="227">
        <v>0</v>
      </c>
      <c r="L70" s="239">
        <v>0.79166666666666696</v>
      </c>
      <c r="M70" s="239">
        <v>41.28</v>
      </c>
      <c r="N70" s="239">
        <v>32.6812886438153</v>
      </c>
      <c r="O70" s="227">
        <v>157179</v>
      </c>
      <c r="P70" s="51"/>
    </row>
    <row r="71" spans="1:16" s="50" customFormat="1" x14ac:dyDescent="0.3">
      <c r="A71" s="270" t="s">
        <v>224</v>
      </c>
      <c r="B71" s="270">
        <v>29</v>
      </c>
      <c r="C71" s="270" t="s">
        <v>201</v>
      </c>
      <c r="D71" s="270" t="s">
        <v>227</v>
      </c>
      <c r="E71" s="270">
        <v>10007786</v>
      </c>
      <c r="F71" s="270" t="s">
        <v>232</v>
      </c>
      <c r="G71" s="227">
        <v>11</v>
      </c>
      <c r="H71" s="227">
        <v>57</v>
      </c>
      <c r="I71" s="227">
        <v>25</v>
      </c>
      <c r="J71" s="227">
        <v>7</v>
      </c>
      <c r="K71" s="227">
        <v>0</v>
      </c>
      <c r="L71" s="239">
        <v>0.73118279569892497</v>
      </c>
      <c r="M71" s="239">
        <v>2.82</v>
      </c>
      <c r="N71" s="239">
        <v>2.0612043010752701</v>
      </c>
      <c r="O71" s="227">
        <v>9913</v>
      </c>
      <c r="P71" s="51"/>
    </row>
    <row r="72" spans="1:16" s="50" customFormat="1" x14ac:dyDescent="0.3">
      <c r="A72" s="270" t="s">
        <v>224</v>
      </c>
      <c r="B72" s="270">
        <v>29</v>
      </c>
      <c r="C72" s="270" t="s">
        <v>201</v>
      </c>
      <c r="D72" s="270" t="s">
        <v>227</v>
      </c>
      <c r="E72" s="270">
        <v>10007802</v>
      </c>
      <c r="F72" s="270" t="s">
        <v>252</v>
      </c>
      <c r="G72" s="227">
        <v>24</v>
      </c>
      <c r="H72" s="227">
        <v>53</v>
      </c>
      <c r="I72" s="227">
        <v>20</v>
      </c>
      <c r="J72" s="227">
        <v>3</v>
      </c>
      <c r="K72" s="227">
        <v>0</v>
      </c>
      <c r="L72" s="239">
        <v>0.79381443298969101</v>
      </c>
      <c r="M72" s="239">
        <v>2.35</v>
      </c>
      <c r="N72" s="239">
        <v>1.8654639175257699</v>
      </c>
      <c r="O72" s="227">
        <v>8972</v>
      </c>
      <c r="P72" s="51"/>
    </row>
    <row r="73" spans="1:16" s="50" customFormat="1" x14ac:dyDescent="0.3">
      <c r="A73" s="270" t="s">
        <v>224</v>
      </c>
      <c r="B73" s="270">
        <v>29</v>
      </c>
      <c r="C73" s="270" t="s">
        <v>201</v>
      </c>
      <c r="D73" s="270" t="s">
        <v>227</v>
      </c>
      <c r="E73" s="270">
        <v>10007158</v>
      </c>
      <c r="F73" s="270" t="s">
        <v>249</v>
      </c>
      <c r="G73" s="227">
        <v>41</v>
      </c>
      <c r="H73" s="227">
        <v>35</v>
      </c>
      <c r="I73" s="227">
        <v>20</v>
      </c>
      <c r="J73" s="227">
        <v>4</v>
      </c>
      <c r="K73" s="227">
        <v>0</v>
      </c>
      <c r="L73" s="239">
        <v>0.79166666666666696</v>
      </c>
      <c r="M73" s="239">
        <v>0.83</v>
      </c>
      <c r="N73" s="239">
        <v>0.65708333333333302</v>
      </c>
      <c r="O73" s="227">
        <v>3160</v>
      </c>
      <c r="P73" s="51"/>
    </row>
    <row r="74" spans="1:16" s="50" customFormat="1" x14ac:dyDescent="0.3">
      <c r="A74" s="270" t="s">
        <v>224</v>
      </c>
      <c r="B74" s="270">
        <v>29</v>
      </c>
      <c r="C74" s="270" t="s">
        <v>201</v>
      </c>
      <c r="D74" s="270" t="s">
        <v>227</v>
      </c>
      <c r="E74" s="270">
        <v>10007814</v>
      </c>
      <c r="F74" s="270" t="s">
        <v>233</v>
      </c>
      <c r="G74" s="227">
        <v>42</v>
      </c>
      <c r="H74" s="227">
        <v>45</v>
      </c>
      <c r="I74" s="227">
        <v>11</v>
      </c>
      <c r="J74" s="227">
        <v>2</v>
      </c>
      <c r="K74" s="227">
        <v>0</v>
      </c>
      <c r="L74" s="239">
        <v>0.88775510204081598</v>
      </c>
      <c r="M74" s="239">
        <v>0.5</v>
      </c>
      <c r="N74" s="239">
        <v>0.44387755102040799</v>
      </c>
      <c r="O74" s="227">
        <v>2135</v>
      </c>
      <c r="P74" s="51"/>
    </row>
    <row r="75" spans="1:16" s="50" customFormat="1" x14ac:dyDescent="0.3">
      <c r="A75" s="270" t="s">
        <v>224</v>
      </c>
      <c r="B75" s="270">
        <v>30</v>
      </c>
      <c r="C75" s="270" t="s">
        <v>201</v>
      </c>
      <c r="D75" s="270" t="s">
        <v>228</v>
      </c>
      <c r="E75" s="270"/>
      <c r="F75" s="270"/>
      <c r="G75" s="227">
        <v>43</v>
      </c>
      <c r="H75" s="227">
        <v>39</v>
      </c>
      <c r="I75" s="227">
        <v>18</v>
      </c>
      <c r="J75" s="227">
        <v>0</v>
      </c>
      <c r="K75" s="227">
        <v>0</v>
      </c>
      <c r="L75" s="239">
        <v>0.82</v>
      </c>
      <c r="M75" s="239">
        <v>38.200000000000003</v>
      </c>
      <c r="N75" s="239">
        <v>31.3209356982439</v>
      </c>
      <c r="O75" s="227">
        <v>150636</v>
      </c>
      <c r="P75" s="51"/>
    </row>
    <row r="76" spans="1:16" s="50" customFormat="1" x14ac:dyDescent="0.3">
      <c r="A76" s="270" t="s">
        <v>224</v>
      </c>
      <c r="B76" s="270">
        <v>30</v>
      </c>
      <c r="C76" s="270" t="s">
        <v>201</v>
      </c>
      <c r="D76" s="270" t="s">
        <v>228</v>
      </c>
      <c r="E76" s="270">
        <v>10007786</v>
      </c>
      <c r="F76" s="270" t="s">
        <v>232</v>
      </c>
      <c r="G76" s="227">
        <v>25</v>
      </c>
      <c r="H76" s="227">
        <v>48</v>
      </c>
      <c r="I76" s="227">
        <v>24</v>
      </c>
      <c r="J76" s="227">
        <v>3</v>
      </c>
      <c r="K76" s="227">
        <v>0</v>
      </c>
      <c r="L76" s="239">
        <v>0.75257731958762897</v>
      </c>
      <c r="M76" s="239">
        <v>1.1399999999999999</v>
      </c>
      <c r="N76" s="239">
        <v>0.85793814432989701</v>
      </c>
      <c r="O76" s="227">
        <v>4126</v>
      </c>
      <c r="P76" s="51"/>
    </row>
    <row r="77" spans="1:16" s="50" customFormat="1" x14ac:dyDescent="0.3">
      <c r="A77" s="270" t="s">
        <v>224</v>
      </c>
      <c r="B77" s="270">
        <v>30</v>
      </c>
      <c r="C77" s="270" t="s">
        <v>201</v>
      </c>
      <c r="D77" s="270" t="s">
        <v>228</v>
      </c>
      <c r="E77" s="270">
        <v>10007158</v>
      </c>
      <c r="F77" s="270" t="s">
        <v>249</v>
      </c>
      <c r="G77" s="227">
        <v>43</v>
      </c>
      <c r="H77" s="227">
        <v>44</v>
      </c>
      <c r="I77" s="227">
        <v>13</v>
      </c>
      <c r="J77" s="227">
        <v>0</v>
      </c>
      <c r="K77" s="227">
        <v>0</v>
      </c>
      <c r="L77" s="239">
        <v>0.87</v>
      </c>
      <c r="M77" s="239">
        <v>0.93</v>
      </c>
      <c r="N77" s="239">
        <v>0.80474999999999997</v>
      </c>
      <c r="O77" s="227">
        <v>3870</v>
      </c>
      <c r="P77" s="51"/>
    </row>
    <row r="78" spans="1:16" s="50" customFormat="1" x14ac:dyDescent="0.3">
      <c r="A78" s="270" t="s">
        <v>224</v>
      </c>
      <c r="B78" s="270">
        <v>30</v>
      </c>
      <c r="C78" s="270" t="s">
        <v>201</v>
      </c>
      <c r="D78" s="270" t="s">
        <v>228</v>
      </c>
      <c r="E78" s="270">
        <v>10007814</v>
      </c>
      <c r="F78" s="270" t="s">
        <v>233</v>
      </c>
      <c r="G78" s="227">
        <v>37</v>
      </c>
      <c r="H78" s="227">
        <v>46</v>
      </c>
      <c r="I78" s="227">
        <v>16</v>
      </c>
      <c r="J78" s="227">
        <v>1</v>
      </c>
      <c r="K78" s="227">
        <v>0</v>
      </c>
      <c r="L78" s="239">
        <v>0.83838383838383801</v>
      </c>
      <c r="M78" s="239">
        <v>0.5</v>
      </c>
      <c r="N78" s="239">
        <v>0.419191919191919</v>
      </c>
      <c r="O78" s="227">
        <v>2016</v>
      </c>
      <c r="P78" s="51"/>
    </row>
    <row r="79" spans="1:16" s="50" customFormat="1" x14ac:dyDescent="0.3">
      <c r="A79" s="270" t="s">
        <v>224</v>
      </c>
      <c r="B79" s="270">
        <v>31</v>
      </c>
      <c r="C79" s="270" t="s">
        <v>201</v>
      </c>
      <c r="D79" s="270" t="s">
        <v>229</v>
      </c>
      <c r="E79" s="270"/>
      <c r="F79" s="270"/>
      <c r="G79" s="227">
        <v>30</v>
      </c>
      <c r="H79" s="227">
        <v>45</v>
      </c>
      <c r="I79" s="227">
        <v>24</v>
      </c>
      <c r="J79" s="227">
        <v>1</v>
      </c>
      <c r="K79" s="227">
        <v>0</v>
      </c>
      <c r="L79" s="239">
        <v>0.75757575757575801</v>
      </c>
      <c r="M79" s="239">
        <v>8.17</v>
      </c>
      <c r="N79" s="239">
        <v>6.1927615148798898</v>
      </c>
      <c r="O79" s="227">
        <v>29784</v>
      </c>
      <c r="P79" s="51"/>
    </row>
    <row r="80" spans="1:16" s="50" customFormat="1" x14ac:dyDescent="0.3">
      <c r="A80" s="270" t="s">
        <v>224</v>
      </c>
      <c r="B80" s="270">
        <v>32</v>
      </c>
      <c r="C80" s="270" t="s">
        <v>201</v>
      </c>
      <c r="D80" s="270" t="s">
        <v>257</v>
      </c>
      <c r="E80" s="270">
        <v>10007802</v>
      </c>
      <c r="F80" s="270" t="s">
        <v>252</v>
      </c>
      <c r="G80" s="227">
        <v>17</v>
      </c>
      <c r="H80" s="227">
        <v>41</v>
      </c>
      <c r="I80" s="227">
        <v>39</v>
      </c>
      <c r="J80" s="227">
        <v>3</v>
      </c>
      <c r="K80" s="227">
        <v>0</v>
      </c>
      <c r="L80" s="239">
        <v>0.597938144329897</v>
      </c>
      <c r="M80" s="239">
        <v>0.02</v>
      </c>
      <c r="N80" s="239">
        <v>1.26472306627003E-2</v>
      </c>
      <c r="O80" s="227">
        <v>61</v>
      </c>
      <c r="P80" s="51"/>
    </row>
    <row r="81" spans="1:16" s="50" customFormat="1" x14ac:dyDescent="0.3">
      <c r="A81" s="270" t="s">
        <v>224</v>
      </c>
      <c r="B81" s="270">
        <v>33</v>
      </c>
      <c r="C81" s="270" t="s">
        <v>201</v>
      </c>
      <c r="D81" s="270" t="s">
        <v>230</v>
      </c>
      <c r="E81" s="270"/>
      <c r="F81" s="270"/>
      <c r="G81" s="227">
        <v>21</v>
      </c>
      <c r="H81" s="227">
        <v>62</v>
      </c>
      <c r="I81" s="227">
        <v>14</v>
      </c>
      <c r="J81" s="227">
        <v>3</v>
      </c>
      <c r="K81" s="227">
        <v>0</v>
      </c>
      <c r="L81" s="239">
        <v>0.85567010309278302</v>
      </c>
      <c r="M81" s="239">
        <v>11.88</v>
      </c>
      <c r="N81" s="239">
        <v>10.162793814433</v>
      </c>
      <c r="O81" s="227">
        <v>48877</v>
      </c>
      <c r="P81" s="51"/>
    </row>
    <row r="82" spans="1:16" s="50" customFormat="1" x14ac:dyDescent="0.3">
      <c r="A82" s="270" t="s">
        <v>224</v>
      </c>
      <c r="B82" s="270">
        <v>35</v>
      </c>
      <c r="C82" s="270" t="s">
        <v>201</v>
      </c>
      <c r="D82" s="270" t="s">
        <v>231</v>
      </c>
      <c r="E82" s="270"/>
      <c r="F82" s="270"/>
      <c r="G82" s="227">
        <v>30</v>
      </c>
      <c r="H82" s="227">
        <v>49</v>
      </c>
      <c r="I82" s="227">
        <v>16</v>
      </c>
      <c r="J82" s="227">
        <v>5</v>
      </c>
      <c r="K82" s="227">
        <v>0</v>
      </c>
      <c r="L82" s="239">
        <v>0.83157894736842097</v>
      </c>
      <c r="M82" s="239">
        <v>7.28</v>
      </c>
      <c r="N82" s="239">
        <v>7.86947080028839</v>
      </c>
      <c r="O82" s="227">
        <v>37848</v>
      </c>
      <c r="P82" s="51"/>
    </row>
    <row r="83" spans="1:16" s="50" customFormat="1" x14ac:dyDescent="0.3">
      <c r="A83" s="270" t="s">
        <v>224</v>
      </c>
      <c r="B83" s="270">
        <v>35</v>
      </c>
      <c r="C83" s="270" t="s">
        <v>201</v>
      </c>
      <c r="D83" s="270" t="s">
        <v>231</v>
      </c>
      <c r="E83" s="270">
        <v>10007802</v>
      </c>
      <c r="F83" s="270" t="s">
        <v>252</v>
      </c>
      <c r="G83" s="227">
        <v>18</v>
      </c>
      <c r="H83" s="227">
        <v>61</v>
      </c>
      <c r="I83" s="227">
        <v>18</v>
      </c>
      <c r="J83" s="227">
        <v>3</v>
      </c>
      <c r="K83" s="227">
        <v>0</v>
      </c>
      <c r="L83" s="239">
        <v>0.81443298969072198</v>
      </c>
      <c r="M83" s="239">
        <v>0.5</v>
      </c>
      <c r="N83" s="239">
        <v>0.52938144329896897</v>
      </c>
      <c r="O83" s="227">
        <v>2546</v>
      </c>
      <c r="P83" s="51"/>
    </row>
    <row r="84" spans="1:16" s="50" customFormat="1" x14ac:dyDescent="0.3">
      <c r="A84" s="270" t="s">
        <v>224</v>
      </c>
      <c r="B84" s="270">
        <v>35</v>
      </c>
      <c r="C84" s="270" t="s">
        <v>201</v>
      </c>
      <c r="D84" s="270" t="s">
        <v>231</v>
      </c>
      <c r="E84" s="270">
        <v>10007814</v>
      </c>
      <c r="F84" s="270" t="s">
        <v>233</v>
      </c>
      <c r="G84" s="227">
        <v>43</v>
      </c>
      <c r="H84" s="227">
        <v>42</v>
      </c>
      <c r="I84" s="227">
        <v>15</v>
      </c>
      <c r="J84" s="227">
        <v>0</v>
      </c>
      <c r="K84" s="227">
        <v>0</v>
      </c>
      <c r="L84" s="239">
        <v>0.85</v>
      </c>
      <c r="M84" s="239">
        <v>7.0000000000000007E-2</v>
      </c>
      <c r="N84" s="239">
        <v>7.7350000000000002E-2</v>
      </c>
      <c r="O84" s="227">
        <v>372</v>
      </c>
      <c r="P84" s="51"/>
    </row>
    <row r="85" spans="1:16" s="50" customFormat="1" x14ac:dyDescent="0.3">
      <c r="A85" s="270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9"/>
      <c r="M85" s="239"/>
      <c r="N85" s="239"/>
      <c r="O85" s="227"/>
      <c r="P85" s="51"/>
    </row>
    <row r="86" spans="1:16" s="50" customFormat="1" x14ac:dyDescent="0.3">
      <c r="A86" s="276"/>
      <c r="B86" s="276"/>
      <c r="C86" s="276"/>
      <c r="D86" s="276"/>
      <c r="E86" s="276"/>
      <c r="F86" s="276"/>
      <c r="G86" s="230"/>
      <c r="H86" s="230"/>
      <c r="I86" s="230"/>
      <c r="J86" s="230"/>
      <c r="K86" s="230"/>
      <c r="L86" s="243"/>
      <c r="M86" s="244"/>
      <c r="N86" s="244"/>
      <c r="O86" s="230"/>
      <c r="P86" s="51"/>
    </row>
    <row r="87" spans="1:16" s="50" customFormat="1" x14ac:dyDescent="0.3">
      <c r="A87" s="270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7"/>
      <c r="P87" s="51"/>
    </row>
    <row r="88" spans="1:16" s="50" customFormat="1" x14ac:dyDescent="0.3">
      <c r="A88" s="270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7"/>
      <c r="P88" s="51"/>
    </row>
    <row r="89" spans="1:16" s="50" customFormat="1" x14ac:dyDescent="0.3">
      <c r="A89" s="270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7"/>
      <c r="P89" s="51"/>
    </row>
    <row r="90" spans="1:16" s="50" customFormat="1" x14ac:dyDescent="0.3">
      <c r="A90" s="270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7"/>
      <c r="P90" s="51"/>
    </row>
    <row r="91" spans="1:16" s="50" customFormat="1" x14ac:dyDescent="0.3">
      <c r="A91" s="270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7"/>
      <c r="P91" s="51"/>
    </row>
    <row r="92" spans="1:16" s="50" customFormat="1" x14ac:dyDescent="0.3">
      <c r="A92" s="270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7"/>
      <c r="P92" s="51"/>
    </row>
    <row r="93" spans="1:16" s="50" customFormat="1" x14ac:dyDescent="0.3">
      <c r="A93" s="270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7"/>
      <c r="P93" s="51"/>
    </row>
    <row r="94" spans="1:16" s="50" customFormat="1" x14ac:dyDescent="0.3">
      <c r="A94" s="270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7"/>
      <c r="P94" s="51"/>
    </row>
    <row r="95" spans="1:16" s="50" customFormat="1" x14ac:dyDescent="0.3">
      <c r="A95" s="270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7"/>
      <c r="P95" s="51"/>
    </row>
    <row r="96" spans="1:16" s="50" customFormat="1" x14ac:dyDescent="0.3">
      <c r="A96" s="270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7"/>
      <c r="P96" s="51"/>
    </row>
    <row r="97" spans="1:16" s="50" customFormat="1" x14ac:dyDescent="0.3">
      <c r="A97" s="270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7"/>
      <c r="P97" s="51"/>
    </row>
    <row r="98" spans="1:16" s="50" customFormat="1" x14ac:dyDescent="0.3">
      <c r="A98" s="270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7"/>
      <c r="P98" s="51"/>
    </row>
    <row r="99" spans="1:16" s="50" customFormat="1" x14ac:dyDescent="0.3">
      <c r="A99" s="270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7"/>
      <c r="P99" s="51"/>
    </row>
    <row r="100" spans="1:16" s="50" customFormat="1" x14ac:dyDescent="0.3">
      <c r="A100" s="270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7"/>
      <c r="P100" s="51"/>
    </row>
    <row r="101" spans="1:16" s="50" customFormat="1" x14ac:dyDescent="0.3">
      <c r="A101" s="270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7"/>
      <c r="P101" s="51"/>
    </row>
    <row r="102" spans="1:16" s="50" customFormat="1" x14ac:dyDescent="0.3">
      <c r="A102" s="270"/>
      <c r="B102" s="270"/>
      <c r="C102" s="270"/>
      <c r="D102" s="270"/>
      <c r="E102" s="270"/>
      <c r="F102" s="270"/>
      <c r="G102" s="227"/>
      <c r="H102" s="227"/>
      <c r="I102" s="227"/>
      <c r="J102" s="227"/>
      <c r="K102" s="227"/>
      <c r="L102" s="235"/>
      <c r="M102" s="239"/>
      <c r="N102" s="239"/>
      <c r="O102" s="227"/>
      <c r="P102" s="51"/>
    </row>
    <row r="103" spans="1:16" s="50" customFormat="1" x14ac:dyDescent="0.3">
      <c r="A103" s="270"/>
      <c r="B103" s="270"/>
      <c r="C103" s="270"/>
      <c r="D103" s="270"/>
      <c r="E103" s="270"/>
      <c r="F103" s="270"/>
      <c r="G103" s="227"/>
      <c r="H103" s="227"/>
      <c r="I103" s="227"/>
      <c r="J103" s="227"/>
      <c r="K103" s="227"/>
      <c r="L103" s="235"/>
      <c r="M103" s="239"/>
      <c r="N103" s="239"/>
      <c r="O103" s="227"/>
      <c r="P103" s="51"/>
    </row>
    <row r="104" spans="1:16" s="50" customFormat="1" x14ac:dyDescent="0.3">
      <c r="A104" s="270"/>
      <c r="B104" s="270"/>
      <c r="C104" s="270"/>
      <c r="D104" s="270"/>
      <c r="E104" s="270"/>
      <c r="F104" s="270"/>
      <c r="G104" s="227"/>
      <c r="H104" s="227"/>
      <c r="I104" s="227"/>
      <c r="J104" s="227"/>
      <c r="K104" s="227"/>
      <c r="L104" s="235"/>
      <c r="M104" s="239"/>
      <c r="N104" s="239"/>
      <c r="O104" s="227"/>
      <c r="P104" s="51"/>
    </row>
    <row r="105" spans="1:16" s="50" customFormat="1" x14ac:dyDescent="0.3">
      <c r="A105" s="270"/>
      <c r="B105" s="270"/>
      <c r="C105" s="270"/>
      <c r="D105" s="270"/>
      <c r="E105" s="270"/>
      <c r="F105" s="270"/>
      <c r="G105" s="227"/>
      <c r="H105" s="227"/>
      <c r="I105" s="227"/>
      <c r="J105" s="227"/>
      <c r="K105" s="227"/>
      <c r="L105" s="235"/>
      <c r="M105" s="239"/>
      <c r="N105" s="239"/>
      <c r="O105" s="227"/>
      <c r="P105" s="51"/>
    </row>
    <row r="106" spans="1:16" s="50" customFormat="1" x14ac:dyDescent="0.3">
      <c r="A106" s="270"/>
      <c r="B106" s="270"/>
      <c r="C106" s="270"/>
      <c r="D106" s="270"/>
      <c r="E106" s="270"/>
      <c r="F106" s="270"/>
      <c r="G106" s="227"/>
      <c r="H106" s="227"/>
      <c r="I106" s="227"/>
      <c r="J106" s="227"/>
      <c r="K106" s="227"/>
      <c r="L106" s="235"/>
      <c r="M106" s="239"/>
      <c r="N106" s="239"/>
      <c r="O106" s="227"/>
      <c r="P106" s="51"/>
    </row>
    <row r="107" spans="1:16" s="50" customFormat="1" x14ac:dyDescent="0.3">
      <c r="A107" s="270"/>
      <c r="B107" s="270"/>
      <c r="C107" s="270"/>
      <c r="D107" s="270"/>
      <c r="E107" s="270"/>
      <c r="F107" s="270"/>
      <c r="G107" s="227"/>
      <c r="H107" s="227"/>
      <c r="I107" s="227"/>
      <c r="J107" s="227"/>
      <c r="K107" s="227"/>
      <c r="L107" s="235"/>
      <c r="M107" s="239"/>
      <c r="N107" s="239"/>
      <c r="O107" s="227"/>
      <c r="P107" s="51"/>
    </row>
    <row r="108" spans="1:16" s="50" customFormat="1" x14ac:dyDescent="0.3">
      <c r="A108" s="270"/>
      <c r="B108" s="270"/>
      <c r="C108" s="270"/>
      <c r="D108" s="270"/>
      <c r="E108" s="270"/>
      <c r="F108" s="270"/>
      <c r="G108" s="227"/>
      <c r="H108" s="227"/>
      <c r="I108" s="227"/>
      <c r="J108" s="227"/>
      <c r="K108" s="227"/>
      <c r="L108" s="235"/>
      <c r="M108" s="239"/>
      <c r="N108" s="239"/>
      <c r="O108" s="227"/>
      <c r="P108" s="51"/>
    </row>
    <row r="109" spans="1:16" s="50" customFormat="1" x14ac:dyDescent="0.3">
      <c r="A109" s="270"/>
      <c r="B109" s="270"/>
      <c r="C109" s="270"/>
      <c r="D109" s="270"/>
      <c r="E109" s="270"/>
      <c r="F109" s="270"/>
      <c r="G109" s="227"/>
      <c r="H109" s="227"/>
      <c r="I109" s="227"/>
      <c r="J109" s="227"/>
      <c r="K109" s="227"/>
      <c r="L109" s="235"/>
      <c r="M109" s="239"/>
      <c r="N109" s="239"/>
      <c r="O109" s="227"/>
      <c r="P109" s="51"/>
    </row>
    <row r="110" spans="1:16" s="50" customFormat="1" x14ac:dyDescent="0.3">
      <c r="A110" s="270"/>
      <c r="B110" s="270"/>
      <c r="C110" s="270"/>
      <c r="D110" s="270"/>
      <c r="E110" s="270"/>
      <c r="F110" s="270"/>
      <c r="G110" s="227"/>
      <c r="H110" s="227"/>
      <c r="I110" s="227"/>
      <c r="J110" s="227"/>
      <c r="K110" s="227"/>
      <c r="L110" s="235"/>
      <c r="M110" s="239"/>
      <c r="N110" s="239"/>
      <c r="O110" s="227"/>
      <c r="P110" s="51"/>
    </row>
    <row r="111" spans="1:16" s="50" customFormat="1" x14ac:dyDescent="0.3">
      <c r="A111" s="270"/>
      <c r="B111" s="270"/>
      <c r="C111" s="270"/>
      <c r="D111" s="270"/>
      <c r="E111" s="270"/>
      <c r="F111" s="270"/>
      <c r="G111" s="227"/>
      <c r="H111" s="227"/>
      <c r="I111" s="227"/>
      <c r="J111" s="227"/>
      <c r="K111" s="227"/>
      <c r="L111" s="235"/>
      <c r="M111" s="239"/>
      <c r="N111" s="239"/>
      <c r="O111" s="227"/>
      <c r="P111" s="51"/>
    </row>
    <row r="112" spans="1:16" s="50" customFormat="1" x14ac:dyDescent="0.3">
      <c r="A112" s="270"/>
      <c r="B112" s="270"/>
      <c r="C112" s="270"/>
      <c r="D112" s="270"/>
      <c r="E112" s="270"/>
      <c r="F112" s="270"/>
      <c r="G112" s="227"/>
      <c r="H112" s="227"/>
      <c r="I112" s="227"/>
      <c r="J112" s="227"/>
      <c r="K112" s="227"/>
      <c r="L112" s="235"/>
      <c r="M112" s="239"/>
      <c r="N112" s="239"/>
      <c r="O112" s="227"/>
      <c r="P112" s="51"/>
    </row>
    <row r="113" spans="1:16" s="50" customFormat="1" x14ac:dyDescent="0.3">
      <c r="A113" s="270"/>
      <c r="B113" s="270"/>
      <c r="C113" s="270"/>
      <c r="D113" s="270"/>
      <c r="E113" s="270"/>
      <c r="F113" s="270"/>
      <c r="G113" s="227"/>
      <c r="H113" s="227"/>
      <c r="I113" s="227"/>
      <c r="J113" s="227"/>
      <c r="K113" s="227"/>
      <c r="L113" s="235"/>
      <c r="M113" s="239"/>
      <c r="N113" s="239"/>
      <c r="O113" s="227"/>
      <c r="P113" s="51"/>
    </row>
    <row r="114" spans="1:16" s="50" customFormat="1" x14ac:dyDescent="0.3">
      <c r="A114" s="270"/>
      <c r="B114" s="270"/>
      <c r="C114" s="270"/>
      <c r="D114" s="270"/>
      <c r="E114" s="270"/>
      <c r="F114" s="270"/>
      <c r="G114" s="227"/>
      <c r="H114" s="227"/>
      <c r="I114" s="227"/>
      <c r="J114" s="227"/>
      <c r="K114" s="227"/>
      <c r="L114" s="235"/>
      <c r="M114" s="239"/>
      <c r="N114" s="239"/>
      <c r="O114" s="227"/>
      <c r="P114" s="51"/>
    </row>
    <row r="115" spans="1:16" s="50" customFormat="1" x14ac:dyDescent="0.3">
      <c r="A115" s="270"/>
      <c r="B115" s="270"/>
      <c r="C115" s="270"/>
      <c r="D115" s="270"/>
      <c r="E115" s="270"/>
      <c r="F115" s="270"/>
      <c r="G115" s="227"/>
      <c r="H115" s="227"/>
      <c r="I115" s="227"/>
      <c r="J115" s="227"/>
      <c r="K115" s="227"/>
      <c r="L115" s="235"/>
      <c r="M115" s="239"/>
      <c r="N115" s="239"/>
      <c r="O115" s="227"/>
      <c r="P115" s="51"/>
    </row>
    <row r="116" spans="1:16" s="50" customFormat="1" x14ac:dyDescent="0.3">
      <c r="A116" s="270"/>
      <c r="B116" s="270"/>
      <c r="C116" s="270"/>
      <c r="D116" s="270"/>
      <c r="E116" s="270"/>
      <c r="F116" s="270"/>
      <c r="G116" s="227"/>
      <c r="H116" s="227"/>
      <c r="I116" s="227"/>
      <c r="J116" s="227"/>
      <c r="K116" s="227"/>
      <c r="L116" s="235"/>
      <c r="M116" s="239"/>
      <c r="N116" s="239"/>
      <c r="O116" s="227"/>
      <c r="P116" s="51"/>
    </row>
    <row r="117" spans="1:16" s="50" customFormat="1" x14ac:dyDescent="0.3">
      <c r="A117" s="270"/>
      <c r="B117" s="270"/>
      <c r="C117" s="270"/>
      <c r="D117" s="270"/>
      <c r="E117" s="270"/>
      <c r="F117" s="270"/>
      <c r="G117" s="227"/>
      <c r="H117" s="227"/>
      <c r="I117" s="227"/>
      <c r="J117" s="227"/>
      <c r="K117" s="227"/>
      <c r="L117" s="235"/>
      <c r="M117" s="239"/>
      <c r="N117" s="239"/>
      <c r="O117" s="227"/>
      <c r="P117" s="51"/>
    </row>
    <row r="118" spans="1:16" s="50" customFormat="1" x14ac:dyDescent="0.3">
      <c r="A118" s="270"/>
      <c r="B118" s="270"/>
      <c r="C118" s="270"/>
      <c r="D118" s="270"/>
      <c r="E118" s="270"/>
      <c r="F118" s="270"/>
      <c r="G118" s="227"/>
      <c r="H118" s="227"/>
      <c r="I118" s="227"/>
      <c r="J118" s="227"/>
      <c r="K118" s="227"/>
      <c r="L118" s="235"/>
      <c r="M118" s="239"/>
      <c r="N118" s="239"/>
      <c r="O118" s="227"/>
      <c r="P118" s="51"/>
    </row>
    <row r="119" spans="1:16" s="50" customFormat="1" x14ac:dyDescent="0.3">
      <c r="A119" s="270"/>
      <c r="B119" s="270"/>
      <c r="C119" s="270"/>
      <c r="D119" s="270"/>
      <c r="E119" s="270"/>
      <c r="F119" s="270"/>
      <c r="G119" s="227"/>
      <c r="H119" s="227"/>
      <c r="I119" s="227"/>
      <c r="J119" s="227"/>
      <c r="K119" s="227"/>
      <c r="L119" s="235"/>
      <c r="M119" s="239"/>
      <c r="N119" s="239"/>
      <c r="O119" s="227"/>
      <c r="P119" s="51"/>
    </row>
    <row r="120" spans="1:16" s="50" customFormat="1" x14ac:dyDescent="0.3">
      <c r="A120" s="270"/>
      <c r="B120" s="270"/>
      <c r="C120" s="270"/>
      <c r="D120" s="270"/>
      <c r="E120" s="270"/>
      <c r="F120" s="270"/>
      <c r="G120" s="227"/>
      <c r="H120" s="227"/>
      <c r="I120" s="227"/>
      <c r="J120" s="227"/>
      <c r="K120" s="227"/>
      <c r="L120" s="235"/>
      <c r="M120" s="239"/>
      <c r="N120" s="239"/>
      <c r="O120" s="227"/>
      <c r="P120" s="51"/>
    </row>
    <row r="121" spans="1:16" s="50" customFormat="1" x14ac:dyDescent="0.3">
      <c r="A121" s="270"/>
      <c r="B121" s="270"/>
      <c r="C121" s="270"/>
      <c r="D121" s="270"/>
      <c r="E121" s="270"/>
      <c r="F121" s="270"/>
      <c r="G121" s="227"/>
      <c r="H121" s="227"/>
      <c r="I121" s="227"/>
      <c r="J121" s="227"/>
      <c r="K121" s="227"/>
      <c r="L121" s="235"/>
      <c r="M121" s="239"/>
      <c r="N121" s="239"/>
      <c r="O121" s="227"/>
      <c r="P121" s="51"/>
    </row>
    <row r="122" spans="1:16" s="50" customFormat="1" x14ac:dyDescent="0.3">
      <c r="A122" s="270"/>
      <c r="B122" s="270"/>
      <c r="C122" s="270"/>
      <c r="D122" s="270"/>
      <c r="E122" s="270"/>
      <c r="F122" s="270"/>
      <c r="G122" s="227"/>
      <c r="H122" s="227"/>
      <c r="I122" s="227"/>
      <c r="J122" s="227"/>
      <c r="K122" s="227"/>
      <c r="L122" s="235"/>
      <c r="M122" s="239"/>
      <c r="N122" s="239"/>
      <c r="O122" s="227"/>
      <c r="P122" s="51"/>
    </row>
    <row r="123" spans="1:16" s="50" customFormat="1" x14ac:dyDescent="0.3">
      <c r="A123" s="270"/>
      <c r="B123" s="270"/>
      <c r="C123" s="270"/>
      <c r="D123" s="270"/>
      <c r="E123" s="270"/>
      <c r="F123" s="270"/>
      <c r="G123" s="227"/>
      <c r="H123" s="227"/>
      <c r="I123" s="227"/>
      <c r="J123" s="227"/>
      <c r="K123" s="227"/>
      <c r="L123" s="235"/>
      <c r="M123" s="239"/>
      <c r="N123" s="239"/>
      <c r="O123" s="227"/>
      <c r="P123" s="51"/>
    </row>
    <row r="124" spans="1:16" s="50" customFormat="1" x14ac:dyDescent="0.3">
      <c r="A124" s="270"/>
      <c r="B124" s="270"/>
      <c r="C124" s="270"/>
      <c r="D124" s="270"/>
      <c r="E124" s="270"/>
      <c r="F124" s="270"/>
      <c r="G124" s="227"/>
      <c r="H124" s="227"/>
      <c r="I124" s="227"/>
      <c r="J124" s="227"/>
      <c r="K124" s="227"/>
      <c r="L124" s="235"/>
      <c r="M124" s="239"/>
      <c r="N124" s="239"/>
      <c r="O124" s="227"/>
      <c r="P124" s="51"/>
    </row>
    <row r="125" spans="1:16" s="50" customFormat="1" x14ac:dyDescent="0.3">
      <c r="A125" s="270"/>
      <c r="B125" s="270"/>
      <c r="C125" s="270"/>
      <c r="D125" s="270"/>
      <c r="E125" s="270"/>
      <c r="F125" s="270"/>
      <c r="G125" s="227"/>
      <c r="H125" s="227"/>
      <c r="I125" s="227"/>
      <c r="J125" s="227"/>
      <c r="K125" s="227"/>
      <c r="L125" s="235"/>
      <c r="M125" s="239"/>
      <c r="N125" s="239"/>
      <c r="O125" s="227"/>
      <c r="P125" s="51"/>
    </row>
    <row r="126" spans="1:16" s="50" customFormat="1" x14ac:dyDescent="0.3">
      <c r="A126" s="270"/>
      <c r="B126" s="270"/>
      <c r="C126" s="270"/>
      <c r="D126" s="270"/>
      <c r="E126" s="270"/>
      <c r="F126" s="270"/>
      <c r="G126" s="227"/>
      <c r="H126" s="227"/>
      <c r="I126" s="227"/>
      <c r="J126" s="227"/>
      <c r="K126" s="227"/>
      <c r="L126" s="235"/>
      <c r="M126" s="239"/>
      <c r="N126" s="239"/>
      <c r="O126" s="227"/>
      <c r="P126" s="51"/>
    </row>
    <row r="127" spans="1:16" s="50" customFormat="1" x14ac:dyDescent="0.3">
      <c r="A127" s="270"/>
      <c r="B127" s="270"/>
      <c r="C127" s="270"/>
      <c r="D127" s="270"/>
      <c r="E127" s="270"/>
      <c r="F127" s="270"/>
      <c r="G127" s="227"/>
      <c r="H127" s="227"/>
      <c r="I127" s="227"/>
      <c r="J127" s="227"/>
      <c r="K127" s="227"/>
      <c r="L127" s="235"/>
      <c r="M127" s="239"/>
      <c r="N127" s="239"/>
      <c r="O127" s="227"/>
      <c r="P127" s="51"/>
    </row>
    <row r="128" spans="1:16" s="50" customFormat="1" x14ac:dyDescent="0.3">
      <c r="A128" s="270"/>
      <c r="B128" s="270"/>
      <c r="C128" s="270"/>
      <c r="D128" s="270"/>
      <c r="E128" s="270"/>
      <c r="F128" s="270"/>
      <c r="G128" s="227"/>
      <c r="H128" s="227"/>
      <c r="I128" s="227"/>
      <c r="J128" s="227"/>
      <c r="K128" s="227"/>
      <c r="L128" s="235"/>
      <c r="M128" s="239"/>
      <c r="N128" s="239"/>
      <c r="O128" s="227"/>
      <c r="P128" s="51"/>
    </row>
    <row r="129" spans="1:16" s="50" customFormat="1" x14ac:dyDescent="0.3">
      <c r="A129" s="270"/>
      <c r="B129" s="270"/>
      <c r="C129" s="270"/>
      <c r="D129" s="270"/>
      <c r="E129" s="270"/>
      <c r="F129" s="270"/>
      <c r="G129" s="227"/>
      <c r="H129" s="227"/>
      <c r="I129" s="227"/>
      <c r="J129" s="227"/>
      <c r="K129" s="227"/>
      <c r="L129" s="235"/>
      <c r="M129" s="239"/>
      <c r="N129" s="239"/>
      <c r="O129" s="227"/>
      <c r="P129" s="51"/>
    </row>
    <row r="130" spans="1:16" s="50" customFormat="1" x14ac:dyDescent="0.3">
      <c r="A130" s="270"/>
      <c r="B130" s="270"/>
      <c r="C130" s="270"/>
      <c r="D130" s="270"/>
      <c r="E130" s="270"/>
      <c r="F130" s="270"/>
      <c r="G130" s="227"/>
      <c r="H130" s="227"/>
      <c r="I130" s="227"/>
      <c r="J130" s="227"/>
      <c r="K130" s="227"/>
      <c r="L130" s="235"/>
      <c r="M130" s="239"/>
      <c r="N130" s="239"/>
      <c r="O130" s="227"/>
      <c r="P130" s="51"/>
    </row>
    <row r="131" spans="1:16" s="50" customFormat="1" x14ac:dyDescent="0.3">
      <c r="A131" s="270"/>
      <c r="B131" s="270"/>
      <c r="C131" s="270"/>
      <c r="D131" s="270"/>
      <c r="E131" s="270"/>
      <c r="F131" s="270"/>
      <c r="G131" s="227"/>
      <c r="H131" s="227"/>
      <c r="I131" s="227"/>
      <c r="J131" s="227"/>
      <c r="K131" s="227"/>
      <c r="L131" s="235"/>
      <c r="M131" s="239"/>
      <c r="N131" s="239"/>
      <c r="O131" s="227"/>
      <c r="P131" s="51"/>
    </row>
    <row r="132" spans="1:16" s="50" customFormat="1" x14ac:dyDescent="0.3">
      <c r="A132" s="270"/>
      <c r="B132" s="270"/>
      <c r="C132" s="270"/>
      <c r="D132" s="270"/>
      <c r="E132" s="270"/>
      <c r="F132" s="270"/>
      <c r="G132" s="227"/>
      <c r="H132" s="227"/>
      <c r="I132" s="227"/>
      <c r="J132" s="227"/>
      <c r="K132" s="227"/>
      <c r="L132" s="235"/>
      <c r="M132" s="239"/>
      <c r="N132" s="239"/>
      <c r="O132" s="227"/>
      <c r="P132" s="51"/>
    </row>
    <row r="133" spans="1:16" s="50" customFormat="1" x14ac:dyDescent="0.3">
      <c r="A133" s="270"/>
      <c r="B133" s="270"/>
      <c r="C133" s="270"/>
      <c r="D133" s="270"/>
      <c r="E133" s="270"/>
      <c r="F133" s="270"/>
      <c r="G133" s="227"/>
      <c r="H133" s="227"/>
      <c r="I133" s="227"/>
      <c r="J133" s="227"/>
      <c r="K133" s="227"/>
      <c r="L133" s="235"/>
      <c r="M133" s="239"/>
      <c r="N133" s="239"/>
      <c r="O133" s="227"/>
      <c r="P133" s="51"/>
    </row>
    <row r="134" spans="1:16" s="50" customFormat="1" x14ac:dyDescent="0.3">
      <c r="A134" s="270"/>
      <c r="B134" s="270"/>
      <c r="C134" s="270"/>
      <c r="D134" s="270"/>
      <c r="E134" s="270"/>
      <c r="F134" s="270"/>
      <c r="G134" s="227"/>
      <c r="H134" s="227"/>
      <c r="I134" s="227"/>
      <c r="J134" s="227"/>
      <c r="K134" s="227"/>
      <c r="L134" s="235"/>
      <c r="M134" s="239"/>
      <c r="N134" s="239"/>
      <c r="O134" s="227"/>
      <c r="P134" s="51"/>
    </row>
    <row r="135" spans="1:16" s="50" customFormat="1" x14ac:dyDescent="0.3">
      <c r="A135" s="270"/>
      <c r="B135" s="270"/>
      <c r="C135" s="270"/>
      <c r="D135" s="270"/>
      <c r="E135" s="270"/>
      <c r="F135" s="270"/>
      <c r="G135" s="227"/>
      <c r="H135" s="227"/>
      <c r="I135" s="227"/>
      <c r="J135" s="227"/>
      <c r="K135" s="227"/>
      <c r="L135" s="235"/>
      <c r="M135" s="239"/>
      <c r="N135" s="239"/>
      <c r="O135" s="227"/>
      <c r="P135" s="51"/>
    </row>
    <row r="136" spans="1:16" s="50" customFormat="1" x14ac:dyDescent="0.3">
      <c r="A136" s="270"/>
      <c r="B136" s="270"/>
      <c r="C136" s="270"/>
      <c r="D136" s="270"/>
      <c r="E136" s="270"/>
      <c r="F136" s="270"/>
      <c r="G136" s="227"/>
      <c r="H136" s="227"/>
      <c r="I136" s="227"/>
      <c r="J136" s="227"/>
      <c r="K136" s="227"/>
      <c r="L136" s="235"/>
      <c r="M136" s="239"/>
      <c r="N136" s="239"/>
      <c r="O136" s="227"/>
      <c r="P136" s="51"/>
    </row>
    <row r="137" spans="1:16" s="50" customFormat="1" x14ac:dyDescent="0.3">
      <c r="A137" s="270"/>
      <c r="B137" s="270"/>
      <c r="C137" s="270"/>
      <c r="D137" s="270"/>
      <c r="E137" s="270"/>
      <c r="F137" s="270"/>
      <c r="G137" s="227"/>
      <c r="H137" s="227"/>
      <c r="I137" s="227"/>
      <c r="J137" s="227"/>
      <c r="K137" s="227"/>
      <c r="L137" s="235"/>
      <c r="M137" s="239"/>
      <c r="N137" s="239"/>
      <c r="O137" s="227"/>
      <c r="P137" s="51"/>
    </row>
    <row r="138" spans="1:16" s="50" customFormat="1" x14ac:dyDescent="0.3">
      <c r="A138" s="270"/>
      <c r="B138" s="270"/>
      <c r="C138" s="270"/>
      <c r="D138" s="270"/>
      <c r="E138" s="270"/>
      <c r="F138" s="270"/>
      <c r="G138" s="227"/>
      <c r="H138" s="227"/>
      <c r="I138" s="227"/>
      <c r="J138" s="227"/>
      <c r="K138" s="227"/>
      <c r="L138" s="235"/>
      <c r="M138" s="239"/>
      <c r="N138" s="239"/>
      <c r="O138" s="227"/>
      <c r="P138" s="51"/>
    </row>
    <row r="139" spans="1:16" s="50" customFormat="1" x14ac:dyDescent="0.3">
      <c r="A139" s="270"/>
      <c r="B139" s="270"/>
      <c r="C139" s="270"/>
      <c r="D139" s="270"/>
      <c r="E139" s="270"/>
      <c r="F139" s="270"/>
      <c r="G139" s="227"/>
      <c r="H139" s="227"/>
      <c r="I139" s="227"/>
      <c r="J139" s="227"/>
      <c r="K139" s="227"/>
      <c r="L139" s="235"/>
      <c r="M139" s="239"/>
      <c r="N139" s="239"/>
      <c r="O139" s="227"/>
      <c r="P139" s="51"/>
    </row>
    <row r="140" spans="1:16" s="50" customFormat="1" x14ac:dyDescent="0.3">
      <c r="A140" s="270"/>
      <c r="B140" s="270"/>
      <c r="C140" s="270"/>
      <c r="D140" s="270"/>
      <c r="E140" s="270"/>
      <c r="F140" s="270"/>
      <c r="G140" s="227"/>
      <c r="H140" s="227"/>
      <c r="I140" s="227"/>
      <c r="J140" s="227"/>
      <c r="K140" s="227"/>
      <c r="L140" s="235"/>
      <c r="M140" s="239"/>
      <c r="N140" s="239"/>
      <c r="O140" s="227"/>
      <c r="P140" s="51"/>
    </row>
    <row r="141" spans="1:16" s="50" customFormat="1" x14ac:dyDescent="0.3">
      <c r="A141" s="270"/>
      <c r="B141" s="270"/>
      <c r="C141" s="270"/>
      <c r="D141" s="270"/>
      <c r="E141" s="270"/>
      <c r="F141" s="270"/>
      <c r="G141" s="227"/>
      <c r="H141" s="227"/>
      <c r="I141" s="227"/>
      <c r="J141" s="227"/>
      <c r="K141" s="227"/>
      <c r="L141" s="235"/>
      <c r="M141" s="239"/>
      <c r="N141" s="239"/>
      <c r="O141" s="227"/>
      <c r="P141" s="51"/>
    </row>
    <row r="142" spans="1:16" s="50" customFormat="1" x14ac:dyDescent="0.3">
      <c r="A142" s="270"/>
      <c r="B142" s="270"/>
      <c r="C142" s="270"/>
      <c r="D142" s="270"/>
      <c r="E142" s="270"/>
      <c r="F142" s="270"/>
      <c r="G142" s="227"/>
      <c r="H142" s="227"/>
      <c r="I142" s="227"/>
      <c r="J142" s="227"/>
      <c r="K142" s="227"/>
      <c r="L142" s="235"/>
      <c r="M142" s="239"/>
      <c r="N142" s="239"/>
      <c r="O142" s="227"/>
      <c r="P142" s="51"/>
    </row>
    <row r="143" spans="1:16" s="50" customFormat="1" x14ac:dyDescent="0.3">
      <c r="A143" s="270"/>
      <c r="B143" s="270"/>
      <c r="C143" s="270"/>
      <c r="D143" s="270"/>
      <c r="E143" s="270"/>
      <c r="F143" s="270"/>
      <c r="G143" s="227"/>
      <c r="H143" s="227"/>
      <c r="I143" s="227"/>
      <c r="J143" s="227"/>
      <c r="K143" s="227"/>
      <c r="L143" s="235"/>
      <c r="M143" s="239"/>
      <c r="N143" s="239"/>
      <c r="O143" s="227"/>
      <c r="P143" s="51"/>
    </row>
    <row r="144" spans="1:16" s="50" customFormat="1" x14ac:dyDescent="0.3">
      <c r="A144" s="270"/>
      <c r="B144" s="270"/>
      <c r="C144" s="270"/>
      <c r="D144" s="270"/>
      <c r="E144" s="270"/>
      <c r="F144" s="270"/>
      <c r="G144" s="227"/>
      <c r="H144" s="227"/>
      <c r="I144" s="227"/>
      <c r="J144" s="227"/>
      <c r="K144" s="227"/>
      <c r="L144" s="235"/>
      <c r="M144" s="239"/>
      <c r="N144" s="239"/>
      <c r="O144" s="227"/>
      <c r="P144" s="51"/>
    </row>
    <row r="145" spans="1:16" s="50" customFormat="1" x14ac:dyDescent="0.3">
      <c r="A145" s="270"/>
      <c r="B145" s="270"/>
      <c r="C145" s="270"/>
      <c r="D145" s="270"/>
      <c r="E145" s="270"/>
      <c r="F145" s="270"/>
      <c r="G145" s="227"/>
      <c r="H145" s="227"/>
      <c r="I145" s="227"/>
      <c r="J145" s="227"/>
      <c r="K145" s="227"/>
      <c r="L145" s="235"/>
      <c r="M145" s="239"/>
      <c r="N145" s="239"/>
      <c r="O145" s="227"/>
      <c r="P145" s="51"/>
    </row>
    <row r="146" spans="1:16" s="50" customFormat="1" x14ac:dyDescent="0.3">
      <c r="A146" s="270"/>
      <c r="B146" s="270"/>
      <c r="C146" s="270"/>
      <c r="D146" s="270"/>
      <c r="E146" s="270"/>
      <c r="F146" s="270"/>
      <c r="G146" s="227"/>
      <c r="H146" s="227"/>
      <c r="I146" s="227"/>
      <c r="J146" s="227"/>
      <c r="K146" s="227"/>
      <c r="L146" s="235"/>
      <c r="M146" s="239"/>
      <c r="N146" s="239"/>
      <c r="O146" s="227"/>
      <c r="P146" s="51"/>
    </row>
    <row r="147" spans="1:16" s="50" customFormat="1" x14ac:dyDescent="0.3">
      <c r="A147" s="270"/>
      <c r="B147" s="270"/>
      <c r="C147" s="270"/>
      <c r="D147" s="270"/>
      <c r="E147" s="270"/>
      <c r="F147" s="270"/>
      <c r="G147" s="227"/>
      <c r="H147" s="227"/>
      <c r="I147" s="227"/>
      <c r="J147" s="227"/>
      <c r="K147" s="227"/>
      <c r="L147" s="235"/>
      <c r="M147" s="239"/>
      <c r="N147" s="239"/>
      <c r="O147" s="227"/>
      <c r="P147" s="51"/>
    </row>
    <row r="148" spans="1:16" s="50" customFormat="1" x14ac:dyDescent="0.3">
      <c r="A148" s="270"/>
      <c r="B148" s="270"/>
      <c r="C148" s="270"/>
      <c r="D148" s="270"/>
      <c r="E148" s="270"/>
      <c r="F148" s="270"/>
      <c r="G148" s="227"/>
      <c r="H148" s="227"/>
      <c r="I148" s="227"/>
      <c r="J148" s="227"/>
      <c r="K148" s="227"/>
      <c r="L148" s="235"/>
      <c r="M148" s="239"/>
      <c r="N148" s="239"/>
      <c r="O148" s="227"/>
      <c r="P148" s="51"/>
    </row>
    <row r="149" spans="1:16" s="50" customFormat="1" x14ac:dyDescent="0.3">
      <c r="A149" s="270"/>
      <c r="B149" s="270"/>
      <c r="C149" s="270"/>
      <c r="D149" s="270"/>
      <c r="E149" s="270"/>
      <c r="F149" s="270"/>
      <c r="G149" s="227"/>
      <c r="H149" s="227"/>
      <c r="I149" s="227"/>
      <c r="J149" s="227"/>
      <c r="K149" s="227"/>
      <c r="L149" s="235"/>
      <c r="M149" s="239"/>
      <c r="N149" s="239"/>
      <c r="O149" s="227"/>
      <c r="P149" s="51"/>
    </row>
    <row r="150" spans="1:16" s="50" customFormat="1" x14ac:dyDescent="0.3">
      <c r="A150" s="270"/>
      <c r="B150" s="270"/>
      <c r="C150" s="270"/>
      <c r="D150" s="270"/>
      <c r="E150" s="270"/>
      <c r="F150" s="270"/>
      <c r="G150" s="227"/>
      <c r="H150" s="227"/>
      <c r="I150" s="227"/>
      <c r="J150" s="227"/>
      <c r="K150" s="227"/>
      <c r="L150" s="235"/>
      <c r="M150" s="239"/>
      <c r="N150" s="239"/>
      <c r="O150" s="227"/>
      <c r="P150" s="51"/>
    </row>
    <row r="151" spans="1:16" s="50" customFormat="1" x14ac:dyDescent="0.3">
      <c r="A151" s="270"/>
      <c r="B151" s="270"/>
      <c r="C151" s="270"/>
      <c r="D151" s="270"/>
      <c r="E151" s="270"/>
      <c r="F151" s="270"/>
      <c r="G151" s="227"/>
      <c r="H151" s="227"/>
      <c r="I151" s="227"/>
      <c r="J151" s="227"/>
      <c r="K151" s="227"/>
      <c r="L151" s="235"/>
      <c r="M151" s="239"/>
      <c r="N151" s="239"/>
      <c r="O151" s="227"/>
      <c r="P151" s="51"/>
    </row>
    <row r="152" spans="1:16" s="50" customFormat="1" x14ac:dyDescent="0.3">
      <c r="A152" s="270"/>
      <c r="B152" s="270"/>
      <c r="C152" s="270"/>
      <c r="D152" s="270"/>
      <c r="E152" s="270"/>
      <c r="F152" s="270"/>
      <c r="G152" s="227"/>
      <c r="H152" s="227"/>
      <c r="I152" s="227"/>
      <c r="J152" s="227"/>
      <c r="K152" s="227"/>
      <c r="L152" s="235"/>
      <c r="M152" s="239"/>
      <c r="N152" s="239"/>
      <c r="O152" s="227"/>
      <c r="P152" s="51"/>
    </row>
    <row r="153" spans="1:16" s="50" customFormat="1" x14ac:dyDescent="0.3">
      <c r="A153" s="270"/>
      <c r="B153" s="270"/>
      <c r="C153" s="270"/>
      <c r="D153" s="270"/>
      <c r="E153" s="270"/>
      <c r="F153" s="270"/>
      <c r="G153" s="227"/>
      <c r="H153" s="227"/>
      <c r="I153" s="227"/>
      <c r="J153" s="227"/>
      <c r="K153" s="227"/>
      <c r="L153" s="235"/>
      <c r="M153" s="239"/>
      <c r="N153" s="239"/>
      <c r="O153" s="227"/>
      <c r="P153" s="51"/>
    </row>
    <row r="154" spans="1:16" s="22" customFormat="1" x14ac:dyDescent="0.3">
      <c r="A154" s="273"/>
      <c r="B154" s="270"/>
      <c r="C154" s="270"/>
      <c r="D154" s="270"/>
      <c r="E154" s="270"/>
      <c r="F154" s="270"/>
      <c r="G154" s="227"/>
      <c r="H154" s="227"/>
      <c r="I154" s="227"/>
      <c r="J154" s="227"/>
      <c r="K154" s="227"/>
      <c r="L154" s="235"/>
      <c r="M154" s="239"/>
      <c r="N154" s="239"/>
      <c r="O154" s="228"/>
    </row>
    <row r="155" spans="1:16" x14ac:dyDescent="0.3">
      <c r="A155" s="273"/>
      <c r="B155" s="270"/>
      <c r="C155" s="270"/>
      <c r="D155" s="270"/>
      <c r="E155" s="270"/>
      <c r="F155" s="270"/>
      <c r="G155" s="227"/>
      <c r="H155" s="227"/>
      <c r="I155" s="227"/>
      <c r="J155" s="227"/>
      <c r="K155" s="227"/>
      <c r="L155" s="235"/>
      <c r="M155" s="239"/>
      <c r="N155" s="239"/>
      <c r="O155" s="228"/>
    </row>
    <row r="156" spans="1:16" x14ac:dyDescent="0.3">
      <c r="A156" s="273"/>
      <c r="B156" s="270"/>
      <c r="C156" s="270"/>
      <c r="D156" s="270"/>
      <c r="E156" s="270"/>
      <c r="F156" s="270"/>
      <c r="G156" s="227"/>
      <c r="H156" s="227"/>
      <c r="I156" s="227"/>
      <c r="J156" s="227"/>
      <c r="K156" s="227"/>
      <c r="L156" s="235"/>
      <c r="M156" s="239"/>
      <c r="N156" s="239"/>
      <c r="O156" s="228"/>
    </row>
    <row r="157" spans="1:16" x14ac:dyDescent="0.3">
      <c r="A157" s="273"/>
      <c r="B157" s="270"/>
      <c r="C157" s="270"/>
      <c r="D157" s="270"/>
      <c r="E157" s="270"/>
      <c r="F157" s="270"/>
      <c r="G157" s="227"/>
      <c r="H157" s="227"/>
      <c r="I157" s="227"/>
      <c r="J157" s="227"/>
      <c r="K157" s="227"/>
      <c r="L157" s="235"/>
      <c r="M157" s="239"/>
      <c r="N157" s="239"/>
      <c r="O157" s="228"/>
    </row>
    <row r="158" spans="1:16" x14ac:dyDescent="0.3">
      <c r="A158" s="273"/>
      <c r="B158" s="270"/>
      <c r="C158" s="270"/>
      <c r="D158" s="270"/>
      <c r="E158" s="270"/>
      <c r="F158" s="270"/>
      <c r="G158" s="227"/>
      <c r="H158" s="227"/>
      <c r="I158" s="227"/>
      <c r="J158" s="227"/>
      <c r="K158" s="227"/>
      <c r="L158" s="235"/>
      <c r="M158" s="239"/>
      <c r="N158" s="239"/>
      <c r="O158" s="228"/>
    </row>
    <row r="159" spans="1:16" x14ac:dyDescent="0.3">
      <c r="A159" s="273"/>
      <c r="B159" s="270"/>
      <c r="C159" s="270"/>
      <c r="D159" s="270"/>
      <c r="E159" s="270"/>
      <c r="F159" s="270"/>
      <c r="G159" s="227"/>
      <c r="H159" s="227"/>
      <c r="I159" s="227"/>
      <c r="J159" s="227"/>
      <c r="K159" s="227"/>
      <c r="L159" s="235"/>
      <c r="M159" s="239"/>
      <c r="N159" s="239"/>
      <c r="O159" s="228"/>
    </row>
    <row r="160" spans="1:16" x14ac:dyDescent="0.3">
      <c r="A160" s="273"/>
      <c r="B160" s="270"/>
      <c r="C160" s="270"/>
      <c r="D160" s="270"/>
      <c r="E160" s="270"/>
      <c r="F160" s="270"/>
      <c r="G160" s="227"/>
      <c r="H160" s="227"/>
      <c r="I160" s="227"/>
      <c r="J160" s="227"/>
      <c r="K160" s="227"/>
      <c r="L160" s="235"/>
      <c r="M160" s="239"/>
      <c r="N160" s="239"/>
      <c r="O160" s="228"/>
    </row>
    <row r="161" spans="1:15" x14ac:dyDescent="0.3">
      <c r="A161" s="273"/>
      <c r="B161" s="270"/>
      <c r="C161" s="270"/>
      <c r="D161" s="270"/>
      <c r="E161" s="270"/>
      <c r="F161" s="270"/>
      <c r="G161" s="227"/>
      <c r="H161" s="227"/>
      <c r="I161" s="227"/>
      <c r="J161" s="227"/>
      <c r="K161" s="227"/>
      <c r="L161" s="235"/>
      <c r="M161" s="239"/>
      <c r="N161" s="239"/>
      <c r="O161" s="228"/>
    </row>
    <row r="162" spans="1:15" x14ac:dyDescent="0.3">
      <c r="A162" s="273"/>
      <c r="B162" s="270"/>
      <c r="C162" s="270"/>
      <c r="D162" s="270"/>
      <c r="E162" s="270"/>
      <c r="F162" s="270"/>
      <c r="G162" s="227"/>
      <c r="H162" s="227"/>
      <c r="I162" s="227"/>
      <c r="J162" s="227"/>
      <c r="K162" s="227"/>
      <c r="L162" s="235"/>
      <c r="M162" s="239"/>
      <c r="N162" s="239"/>
      <c r="O162" s="228"/>
    </row>
    <row r="163" spans="1:15" x14ac:dyDescent="0.3">
      <c r="A163" s="273"/>
      <c r="B163" s="270"/>
      <c r="C163" s="270"/>
      <c r="D163" s="270"/>
      <c r="E163" s="270"/>
      <c r="F163" s="270"/>
      <c r="G163" s="227"/>
      <c r="H163" s="227"/>
      <c r="I163" s="227"/>
      <c r="J163" s="227"/>
      <c r="K163" s="227"/>
      <c r="L163" s="235"/>
      <c r="M163" s="239"/>
      <c r="N163" s="239"/>
      <c r="O163" s="228"/>
    </row>
    <row r="164" spans="1:15" x14ac:dyDescent="0.3">
      <c r="A164" s="273"/>
      <c r="B164" s="270"/>
      <c r="C164" s="270"/>
      <c r="D164" s="270"/>
      <c r="E164" s="270"/>
      <c r="F164" s="270"/>
      <c r="G164" s="227"/>
      <c r="H164" s="227"/>
      <c r="I164" s="227"/>
      <c r="J164" s="227"/>
      <c r="K164" s="227"/>
      <c r="L164" s="235"/>
      <c r="M164" s="239"/>
      <c r="N164" s="239"/>
      <c r="O164" s="228"/>
    </row>
    <row r="165" spans="1:15" x14ac:dyDescent="0.3">
      <c r="A165" s="273"/>
      <c r="B165" s="270"/>
      <c r="C165" s="270"/>
      <c r="D165" s="270"/>
      <c r="E165" s="270"/>
      <c r="F165" s="270"/>
      <c r="G165" s="227"/>
      <c r="H165" s="227"/>
      <c r="I165" s="227"/>
      <c r="J165" s="227"/>
      <c r="K165" s="227"/>
      <c r="L165" s="235"/>
      <c r="M165" s="239"/>
      <c r="N165" s="239"/>
      <c r="O165" s="228"/>
    </row>
    <row r="166" spans="1:15" x14ac:dyDescent="0.3">
      <c r="A166" s="273"/>
      <c r="B166" s="270"/>
      <c r="C166" s="270"/>
      <c r="D166" s="270"/>
      <c r="E166" s="270"/>
      <c r="F166" s="270"/>
      <c r="G166" s="227"/>
      <c r="H166" s="227"/>
      <c r="I166" s="227"/>
      <c r="J166" s="227"/>
      <c r="K166" s="227"/>
      <c r="L166" s="235"/>
      <c r="M166" s="239"/>
      <c r="N166" s="239"/>
      <c r="O166" s="228"/>
    </row>
    <row r="167" spans="1:15" x14ac:dyDescent="0.3">
      <c r="A167" s="273"/>
      <c r="B167" s="270"/>
      <c r="C167" s="270"/>
      <c r="D167" s="270"/>
      <c r="E167" s="270"/>
      <c r="F167" s="270"/>
      <c r="G167" s="227"/>
      <c r="H167" s="227"/>
      <c r="I167" s="227"/>
      <c r="J167" s="227"/>
      <c r="K167" s="227"/>
      <c r="L167" s="235"/>
      <c r="M167" s="239"/>
      <c r="N167" s="239"/>
      <c r="O167" s="228"/>
    </row>
    <row r="168" spans="1:15" x14ac:dyDescent="0.3">
      <c r="A168" s="273"/>
      <c r="B168" s="270"/>
      <c r="C168" s="270"/>
      <c r="D168" s="270"/>
      <c r="E168" s="270"/>
      <c r="F168" s="270"/>
      <c r="G168" s="227"/>
      <c r="H168" s="227"/>
      <c r="I168" s="227"/>
      <c r="J168" s="227"/>
      <c r="K168" s="227"/>
      <c r="L168" s="235"/>
      <c r="M168" s="239"/>
      <c r="N168" s="239"/>
      <c r="O168" s="228"/>
    </row>
    <row r="169" spans="1:15" x14ac:dyDescent="0.3">
      <c r="A169" s="273"/>
      <c r="B169" s="270"/>
      <c r="C169" s="270"/>
      <c r="D169" s="270"/>
      <c r="E169" s="270"/>
      <c r="F169" s="270"/>
      <c r="G169" s="227"/>
      <c r="H169" s="227"/>
      <c r="I169" s="227"/>
      <c r="J169" s="227"/>
      <c r="K169" s="227"/>
      <c r="L169" s="235"/>
      <c r="M169" s="239"/>
      <c r="N169" s="239"/>
      <c r="O169" s="228"/>
    </row>
    <row r="170" spans="1:15" x14ac:dyDescent="0.3">
      <c r="A170" s="273"/>
      <c r="B170" s="270"/>
      <c r="C170" s="270"/>
      <c r="D170" s="270"/>
      <c r="E170" s="270"/>
      <c r="F170" s="270"/>
      <c r="G170" s="227"/>
      <c r="H170" s="227"/>
      <c r="I170" s="227"/>
      <c r="J170" s="227"/>
      <c r="K170" s="227"/>
      <c r="L170" s="235"/>
      <c r="M170" s="239"/>
      <c r="N170" s="239"/>
      <c r="O170" s="228"/>
    </row>
    <row r="171" spans="1:15" x14ac:dyDescent="0.3">
      <c r="A171" s="273"/>
      <c r="B171" s="270"/>
      <c r="C171" s="270"/>
      <c r="D171" s="270"/>
      <c r="E171" s="270"/>
      <c r="F171" s="270"/>
      <c r="G171" s="227"/>
      <c r="H171" s="227"/>
      <c r="I171" s="227"/>
      <c r="J171" s="227"/>
      <c r="K171" s="227"/>
      <c r="L171" s="235"/>
      <c r="M171" s="239"/>
      <c r="N171" s="239"/>
      <c r="O171" s="228"/>
    </row>
    <row r="172" spans="1:15" x14ac:dyDescent="0.3">
      <c r="A172" s="273"/>
      <c r="B172" s="270"/>
      <c r="C172" s="270"/>
      <c r="D172" s="270"/>
      <c r="E172" s="270"/>
      <c r="F172" s="270"/>
      <c r="G172" s="227"/>
      <c r="H172" s="227"/>
      <c r="I172" s="227"/>
      <c r="J172" s="227"/>
      <c r="K172" s="227"/>
      <c r="L172" s="235"/>
      <c r="M172" s="239"/>
      <c r="N172" s="239"/>
      <c r="O172" s="228"/>
    </row>
    <row r="173" spans="1:15" x14ac:dyDescent="0.3">
      <c r="A173" s="273"/>
      <c r="B173" s="270"/>
      <c r="C173" s="270"/>
      <c r="D173" s="270"/>
      <c r="E173" s="270"/>
      <c r="F173" s="270"/>
      <c r="G173" s="227"/>
      <c r="H173" s="227"/>
      <c r="I173" s="227"/>
      <c r="J173" s="227"/>
      <c r="K173" s="227"/>
      <c r="L173" s="235"/>
      <c r="M173" s="239"/>
      <c r="N173" s="239"/>
      <c r="O173" s="228"/>
    </row>
    <row r="174" spans="1:15" x14ac:dyDescent="0.3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6"/>
      <c r="M174" s="240"/>
      <c r="N174" s="240"/>
      <c r="O174" s="228"/>
    </row>
    <row r="175" spans="1:15" x14ac:dyDescent="0.3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6"/>
      <c r="M175" s="240"/>
      <c r="N175" s="240"/>
      <c r="O175" s="228"/>
    </row>
    <row r="176" spans="1:15" x14ac:dyDescent="0.3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6"/>
      <c r="M176" s="240"/>
      <c r="N176" s="240"/>
      <c r="O176" s="228"/>
    </row>
    <row r="177" spans="1:15" x14ac:dyDescent="0.3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6"/>
      <c r="M177" s="240"/>
      <c r="N177" s="240"/>
      <c r="O177" s="228"/>
    </row>
    <row r="178" spans="1:15" x14ac:dyDescent="0.3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6"/>
      <c r="M178" s="240"/>
      <c r="N178" s="240"/>
      <c r="O178" s="228"/>
    </row>
    <row r="179" spans="1:15" x14ac:dyDescent="0.3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6"/>
      <c r="M179" s="240"/>
      <c r="N179" s="240"/>
      <c r="O179" s="228"/>
    </row>
    <row r="180" spans="1:15" x14ac:dyDescent="0.3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6"/>
      <c r="M180" s="240"/>
      <c r="N180" s="240"/>
      <c r="O180" s="228"/>
    </row>
    <row r="181" spans="1:15" x14ac:dyDescent="0.3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8"/>
    </row>
    <row r="182" spans="1:15" x14ac:dyDescent="0.3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8"/>
    </row>
    <row r="183" spans="1:15" x14ac:dyDescent="0.3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8"/>
    </row>
    <row r="184" spans="1:15" x14ac:dyDescent="0.3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8"/>
    </row>
    <row r="185" spans="1:15" x14ac:dyDescent="0.3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8"/>
    </row>
    <row r="186" spans="1:15" x14ac:dyDescent="0.3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8"/>
    </row>
    <row r="187" spans="1:15" x14ac:dyDescent="0.3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8"/>
    </row>
    <row r="188" spans="1:15" x14ac:dyDescent="0.3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8"/>
    </row>
    <row r="189" spans="1:15" x14ac:dyDescent="0.3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8"/>
    </row>
    <row r="190" spans="1:15" x14ac:dyDescent="0.3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8"/>
    </row>
    <row r="191" spans="1:15" x14ac:dyDescent="0.3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8"/>
    </row>
    <row r="192" spans="1:15" x14ac:dyDescent="0.3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8"/>
    </row>
    <row r="193" spans="1:15" x14ac:dyDescent="0.3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8"/>
    </row>
    <row r="194" spans="1:15" x14ac:dyDescent="0.3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8"/>
    </row>
    <row r="195" spans="1:15" x14ac:dyDescent="0.3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8"/>
    </row>
    <row r="196" spans="1:15" x14ac:dyDescent="0.3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8"/>
    </row>
    <row r="197" spans="1:15" x14ac:dyDescent="0.3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8"/>
    </row>
    <row r="198" spans="1:15" x14ac:dyDescent="0.3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8"/>
    </row>
    <row r="199" spans="1:15" x14ac:dyDescent="0.3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8"/>
    </row>
    <row r="200" spans="1:15" x14ac:dyDescent="0.3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8"/>
    </row>
    <row r="201" spans="1:15" x14ac:dyDescent="0.3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8"/>
    </row>
    <row r="202" spans="1:15" x14ac:dyDescent="0.3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8"/>
    </row>
    <row r="203" spans="1:15" x14ac:dyDescent="0.3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8"/>
    </row>
    <row r="204" spans="1:15" x14ac:dyDescent="0.3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3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3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3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3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3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3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3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3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3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3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3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3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3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3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3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3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3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3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3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x14ac:dyDescent="0.3">
      <c r="A224" s="273"/>
      <c r="B224" s="273"/>
      <c r="C224" s="273"/>
      <c r="D224" s="270"/>
      <c r="E224" s="273"/>
      <c r="F224" s="273"/>
      <c r="G224" s="228"/>
      <c r="H224" s="228"/>
      <c r="I224" s="228"/>
      <c r="J224" s="228"/>
      <c r="K224" s="228"/>
      <c r="L224" s="237"/>
      <c r="M224" s="241"/>
      <c r="N224" s="241"/>
      <c r="O224" s="229"/>
    </row>
    <row r="225" spans="1:15" x14ac:dyDescent="0.3">
      <c r="A225" s="273"/>
      <c r="B225" s="273"/>
      <c r="C225" s="273"/>
      <c r="D225" s="270"/>
      <c r="E225" s="273"/>
      <c r="F225" s="273"/>
      <c r="G225" s="228"/>
      <c r="H225" s="228"/>
      <c r="I225" s="228"/>
      <c r="J225" s="228"/>
      <c r="K225" s="228"/>
      <c r="L225" s="237"/>
      <c r="M225" s="241"/>
      <c r="N225" s="241"/>
      <c r="O225" s="229"/>
    </row>
    <row r="226" spans="1:15" x14ac:dyDescent="0.3">
      <c r="A226" s="273"/>
      <c r="B226" s="273"/>
      <c r="C226" s="273"/>
      <c r="D226" s="270"/>
      <c r="E226" s="273"/>
      <c r="F226" s="273"/>
      <c r="G226" s="228"/>
      <c r="H226" s="228"/>
      <c r="I226" s="228"/>
      <c r="J226" s="228"/>
      <c r="K226" s="228"/>
      <c r="L226" s="237"/>
      <c r="M226" s="241"/>
      <c r="N226" s="241"/>
      <c r="O226" s="229"/>
    </row>
    <row r="227" spans="1:15" x14ac:dyDescent="0.3">
      <c r="A227" s="273"/>
      <c r="B227" s="273"/>
      <c r="C227" s="273"/>
      <c r="D227" s="270"/>
      <c r="E227" s="273"/>
      <c r="F227" s="273"/>
      <c r="G227" s="228"/>
      <c r="H227" s="228"/>
      <c r="I227" s="228"/>
      <c r="J227" s="228"/>
      <c r="K227" s="228"/>
      <c r="L227" s="237"/>
      <c r="M227" s="241"/>
      <c r="N227" s="241"/>
      <c r="O227" s="229"/>
    </row>
    <row r="228" spans="1:15" x14ac:dyDescent="0.3">
      <c r="A228" s="273"/>
      <c r="B228" s="273"/>
      <c r="C228" s="273"/>
      <c r="D228" s="270"/>
      <c r="E228" s="273"/>
      <c r="F228" s="273"/>
      <c r="G228" s="228"/>
      <c r="H228" s="228"/>
      <c r="I228" s="228"/>
      <c r="J228" s="228"/>
      <c r="K228" s="228"/>
      <c r="L228" s="237"/>
      <c r="M228" s="241"/>
      <c r="N228" s="241"/>
      <c r="O228" s="229"/>
    </row>
    <row r="229" spans="1:15" x14ac:dyDescent="0.3">
      <c r="A229" s="273"/>
      <c r="B229" s="273"/>
      <c r="C229" s="273"/>
      <c r="D229" s="270"/>
      <c r="E229" s="273"/>
      <c r="F229" s="273"/>
      <c r="G229" s="228"/>
      <c r="H229" s="228"/>
      <c r="I229" s="228"/>
      <c r="J229" s="228"/>
      <c r="K229" s="228"/>
      <c r="L229" s="237"/>
      <c r="M229" s="241"/>
      <c r="N229" s="241"/>
      <c r="O229" s="229"/>
    </row>
    <row r="230" spans="1:15" x14ac:dyDescent="0.3">
      <c r="A230" s="273"/>
      <c r="B230" s="273"/>
      <c r="C230" s="273"/>
      <c r="D230" s="270"/>
      <c r="E230" s="273"/>
      <c r="F230" s="273"/>
      <c r="G230" s="228"/>
      <c r="H230" s="228"/>
      <c r="I230" s="228"/>
      <c r="J230" s="228"/>
      <c r="K230" s="228"/>
      <c r="L230" s="237"/>
      <c r="M230" s="241"/>
      <c r="N230" s="241"/>
      <c r="O230" s="229"/>
    </row>
    <row r="231" spans="1:15" x14ac:dyDescent="0.3">
      <c r="A231" s="273"/>
      <c r="B231" s="273"/>
      <c r="C231" s="273"/>
      <c r="D231" s="270"/>
      <c r="E231" s="273"/>
      <c r="F231" s="273"/>
      <c r="G231" s="228"/>
      <c r="H231" s="228"/>
      <c r="I231" s="228"/>
      <c r="J231" s="228"/>
      <c r="K231" s="228"/>
      <c r="L231" s="237"/>
      <c r="M231" s="241"/>
      <c r="N231" s="241"/>
      <c r="O231" s="229"/>
    </row>
    <row r="232" spans="1:15" x14ac:dyDescent="0.3">
      <c r="A232" s="273"/>
      <c r="B232" s="273"/>
      <c r="C232" s="273"/>
      <c r="D232" s="270"/>
      <c r="E232" s="273"/>
      <c r="F232" s="273"/>
      <c r="G232" s="228"/>
      <c r="H232" s="228"/>
      <c r="I232" s="228"/>
      <c r="J232" s="228"/>
      <c r="K232" s="228"/>
      <c r="L232" s="237"/>
      <c r="M232" s="241"/>
      <c r="N232" s="241"/>
      <c r="O232" s="229"/>
    </row>
    <row r="233" spans="1:15" x14ac:dyDescent="0.3">
      <c r="A233" s="273"/>
      <c r="B233" s="273"/>
      <c r="C233" s="273"/>
      <c r="D233" s="270"/>
      <c r="E233" s="273"/>
      <c r="F233" s="273"/>
      <c r="G233" s="228"/>
      <c r="H233" s="228"/>
      <c r="I233" s="228"/>
      <c r="J233" s="228"/>
      <c r="K233" s="228"/>
      <c r="L233" s="237"/>
      <c r="M233" s="241"/>
      <c r="N233" s="241"/>
      <c r="O233" s="229"/>
    </row>
    <row r="234" spans="1:15" x14ac:dyDescent="0.3">
      <c r="A234" s="273"/>
      <c r="B234" s="273"/>
      <c r="C234" s="273"/>
      <c r="D234" s="270"/>
      <c r="E234" s="273"/>
      <c r="F234" s="273"/>
      <c r="G234" s="228"/>
      <c r="H234" s="228"/>
      <c r="I234" s="228"/>
      <c r="J234" s="228"/>
      <c r="K234" s="228"/>
      <c r="L234" s="237"/>
      <c r="M234" s="241"/>
      <c r="N234" s="241"/>
      <c r="O234" s="229"/>
    </row>
    <row r="235" spans="1:15" x14ac:dyDescent="0.3">
      <c r="A235" s="273"/>
      <c r="B235" s="273"/>
      <c r="C235" s="273"/>
      <c r="D235" s="270"/>
      <c r="E235" s="273"/>
      <c r="F235" s="273"/>
      <c r="G235" s="228"/>
      <c r="H235" s="228"/>
      <c r="I235" s="228"/>
      <c r="J235" s="228"/>
      <c r="K235" s="228"/>
      <c r="L235" s="237"/>
      <c r="M235" s="241"/>
      <c r="N235" s="241"/>
      <c r="O235" s="229"/>
    </row>
    <row r="236" spans="1:15" x14ac:dyDescent="0.3">
      <c r="A236" s="273"/>
      <c r="B236" s="273"/>
      <c r="C236" s="273"/>
      <c r="D236" s="270"/>
      <c r="E236" s="273"/>
      <c r="F236" s="273"/>
      <c r="G236" s="228"/>
      <c r="H236" s="228"/>
      <c r="I236" s="228"/>
      <c r="J236" s="228"/>
      <c r="K236" s="228"/>
      <c r="L236" s="237"/>
      <c r="M236" s="241"/>
      <c r="N236" s="241"/>
      <c r="O236" s="229"/>
    </row>
    <row r="237" spans="1:15" x14ac:dyDescent="0.3">
      <c r="A237" s="273"/>
      <c r="B237" s="273"/>
      <c r="C237" s="273"/>
      <c r="D237" s="270"/>
      <c r="E237" s="273"/>
      <c r="F237" s="273"/>
      <c r="G237" s="228"/>
      <c r="H237" s="228"/>
      <c r="I237" s="228"/>
      <c r="J237" s="228"/>
      <c r="K237" s="228"/>
      <c r="L237" s="237"/>
      <c r="M237" s="241"/>
      <c r="N237" s="241"/>
      <c r="O237" s="229"/>
    </row>
    <row r="238" spans="1:15" x14ac:dyDescent="0.3">
      <c r="A238" s="273"/>
      <c r="B238" s="273"/>
      <c r="C238" s="273"/>
      <c r="D238" s="270"/>
      <c r="E238" s="273"/>
      <c r="F238" s="273"/>
      <c r="G238" s="228"/>
      <c r="H238" s="228"/>
      <c r="I238" s="228"/>
      <c r="J238" s="228"/>
      <c r="K238" s="228"/>
      <c r="L238" s="237"/>
      <c r="M238" s="241"/>
      <c r="N238" s="241"/>
      <c r="O238" s="229"/>
    </row>
    <row r="239" spans="1:15" x14ac:dyDescent="0.3">
      <c r="A239" s="273"/>
      <c r="B239" s="273"/>
      <c r="C239" s="273"/>
      <c r="D239" s="270"/>
      <c r="E239" s="273"/>
      <c r="F239" s="273"/>
      <c r="G239" s="228"/>
      <c r="H239" s="228"/>
      <c r="I239" s="228"/>
      <c r="J239" s="228"/>
      <c r="K239" s="228"/>
      <c r="L239" s="237"/>
      <c r="M239" s="241"/>
      <c r="N239" s="241"/>
      <c r="O239" s="229"/>
    </row>
    <row r="240" spans="1:15" x14ac:dyDescent="0.3">
      <c r="A240" s="273"/>
      <c r="B240" s="273"/>
      <c r="C240" s="273"/>
      <c r="D240" s="270"/>
      <c r="E240" s="273"/>
      <c r="F240" s="273"/>
      <c r="G240" s="228"/>
      <c r="H240" s="228"/>
      <c r="I240" s="228"/>
      <c r="J240" s="228"/>
      <c r="K240" s="228"/>
      <c r="L240" s="237"/>
      <c r="M240" s="241"/>
      <c r="N240" s="241"/>
      <c r="O240" s="229"/>
    </row>
    <row r="241" spans="1:15" x14ac:dyDescent="0.3">
      <c r="A241" s="273"/>
      <c r="B241" s="273"/>
      <c r="C241" s="273"/>
      <c r="D241" s="270"/>
      <c r="E241" s="273"/>
      <c r="F241" s="273"/>
      <c r="G241" s="228"/>
      <c r="H241" s="228"/>
      <c r="I241" s="228"/>
      <c r="J241" s="228"/>
      <c r="K241" s="228"/>
      <c r="L241" s="237"/>
      <c r="M241" s="241"/>
      <c r="N241" s="241"/>
      <c r="O241" s="229"/>
    </row>
    <row r="242" spans="1:15" x14ac:dyDescent="0.3">
      <c r="A242" s="273"/>
      <c r="B242" s="273"/>
      <c r="C242" s="273"/>
      <c r="D242" s="270"/>
      <c r="E242" s="273"/>
      <c r="F242" s="273"/>
      <c r="G242" s="228"/>
      <c r="H242" s="228"/>
      <c r="I242" s="228"/>
      <c r="J242" s="228"/>
      <c r="K242" s="228"/>
      <c r="L242" s="237"/>
      <c r="M242" s="241"/>
      <c r="N242" s="241"/>
      <c r="O242" s="229"/>
    </row>
    <row r="243" spans="1:15" x14ac:dyDescent="0.3">
      <c r="A243" s="273"/>
      <c r="B243" s="273"/>
      <c r="C243" s="273"/>
      <c r="D243" s="270"/>
      <c r="E243" s="273"/>
      <c r="F243" s="273"/>
      <c r="G243" s="228"/>
      <c r="H243" s="228"/>
      <c r="I243" s="228"/>
      <c r="J243" s="228"/>
      <c r="K243" s="228"/>
      <c r="L243" s="237"/>
      <c r="M243" s="241"/>
      <c r="N243" s="241"/>
      <c r="O243" s="229"/>
    </row>
    <row r="244" spans="1:15" x14ac:dyDescent="0.3">
      <c r="A244" s="273"/>
      <c r="B244" s="273"/>
      <c r="C244" s="273"/>
      <c r="D244" s="270"/>
      <c r="E244" s="273"/>
      <c r="F244" s="273"/>
      <c r="G244" s="228"/>
      <c r="H244" s="228"/>
      <c r="I244" s="228"/>
      <c r="J244" s="228"/>
      <c r="K244" s="228"/>
      <c r="L244" s="237"/>
      <c r="M244" s="241"/>
      <c r="N244" s="241"/>
      <c r="O244" s="229"/>
    </row>
    <row r="245" spans="1:15" x14ac:dyDescent="0.3">
      <c r="A245" s="273"/>
      <c r="B245" s="273"/>
      <c r="C245" s="273"/>
      <c r="D245" s="270"/>
      <c r="E245" s="273"/>
      <c r="F245" s="273"/>
      <c r="G245" s="228"/>
      <c r="H245" s="228"/>
      <c r="I245" s="228"/>
      <c r="J245" s="228"/>
      <c r="K245" s="228"/>
      <c r="L245" s="237"/>
      <c r="M245" s="241"/>
      <c r="N245" s="241"/>
      <c r="O245" s="229"/>
    </row>
    <row r="246" spans="1:15" x14ac:dyDescent="0.3">
      <c r="A246" s="273"/>
      <c r="B246" s="273"/>
      <c r="C246" s="273"/>
      <c r="D246" s="270"/>
      <c r="E246" s="273"/>
      <c r="F246" s="273"/>
      <c r="G246" s="228"/>
      <c r="H246" s="228"/>
      <c r="I246" s="228"/>
      <c r="J246" s="228"/>
      <c r="K246" s="228"/>
      <c r="L246" s="237"/>
      <c r="M246" s="241"/>
      <c r="N246" s="241"/>
      <c r="O246" s="229"/>
    </row>
    <row r="247" spans="1:15" x14ac:dyDescent="0.3">
      <c r="A247" s="273"/>
      <c r="B247" s="273"/>
      <c r="C247" s="273"/>
      <c r="D247" s="270"/>
      <c r="E247" s="273"/>
      <c r="F247" s="273"/>
      <c r="G247" s="228"/>
      <c r="H247" s="228"/>
      <c r="I247" s="228"/>
      <c r="J247" s="228"/>
      <c r="K247" s="228"/>
      <c r="L247" s="237"/>
      <c r="M247" s="241"/>
      <c r="N247" s="241"/>
      <c r="O247" s="229"/>
    </row>
    <row r="248" spans="1:15" x14ac:dyDescent="0.3">
      <c r="A248" s="273"/>
      <c r="B248" s="273"/>
      <c r="C248" s="273"/>
      <c r="D248" s="270"/>
      <c r="E248" s="273"/>
      <c r="F248" s="273"/>
      <c r="G248" s="228"/>
      <c r="H248" s="228"/>
      <c r="I248" s="228"/>
      <c r="J248" s="228"/>
      <c r="K248" s="228"/>
      <c r="L248" s="237"/>
      <c r="M248" s="241"/>
      <c r="N248" s="241"/>
      <c r="O248" s="229"/>
    </row>
    <row r="249" spans="1:15" x14ac:dyDescent="0.3">
      <c r="A249" s="273"/>
      <c r="B249" s="273"/>
      <c r="C249" s="273"/>
      <c r="D249" s="270"/>
      <c r="E249" s="273"/>
      <c r="F249" s="273"/>
      <c r="G249" s="228"/>
      <c r="H249" s="228"/>
      <c r="I249" s="228"/>
      <c r="J249" s="228"/>
      <c r="K249" s="228"/>
      <c r="L249" s="237"/>
      <c r="M249" s="241"/>
      <c r="N249" s="241"/>
      <c r="O249" s="229"/>
    </row>
    <row r="250" spans="1:15" x14ac:dyDescent="0.3">
      <c r="A250" s="273"/>
      <c r="B250" s="273"/>
      <c r="C250" s="273"/>
      <c r="D250" s="270"/>
      <c r="E250" s="273"/>
      <c r="F250" s="273"/>
      <c r="G250" s="228"/>
      <c r="H250" s="228"/>
      <c r="I250" s="228"/>
      <c r="J250" s="228"/>
      <c r="K250" s="228"/>
      <c r="L250" s="237"/>
      <c r="M250" s="241"/>
      <c r="N250" s="241"/>
      <c r="O250" s="229"/>
    </row>
    <row r="251" spans="1:15" x14ac:dyDescent="0.3">
      <c r="A251" s="273"/>
      <c r="B251" s="273"/>
      <c r="C251" s="273"/>
      <c r="D251" s="270"/>
      <c r="E251" s="273"/>
      <c r="F251" s="273"/>
      <c r="G251" s="228"/>
      <c r="H251" s="228"/>
      <c r="I251" s="228"/>
      <c r="J251" s="228"/>
      <c r="K251" s="228"/>
      <c r="L251" s="237"/>
      <c r="M251" s="241"/>
      <c r="N251" s="241"/>
      <c r="O251" s="229"/>
    </row>
    <row r="252" spans="1:15" x14ac:dyDescent="0.3">
      <c r="A252" s="273"/>
      <c r="B252" s="273"/>
      <c r="C252" s="273"/>
      <c r="D252" s="270"/>
      <c r="E252" s="273"/>
      <c r="F252" s="273"/>
      <c r="G252" s="228"/>
      <c r="H252" s="228"/>
      <c r="I252" s="228"/>
      <c r="J252" s="228"/>
      <c r="K252" s="228"/>
      <c r="L252" s="237"/>
      <c r="M252" s="241"/>
      <c r="N252" s="241"/>
      <c r="O252" s="229"/>
    </row>
    <row r="253" spans="1:15" x14ac:dyDescent="0.3">
      <c r="A253" s="273"/>
      <c r="B253" s="273"/>
      <c r="C253" s="273"/>
      <c r="D253" s="270"/>
      <c r="E253" s="273"/>
      <c r="F253" s="273"/>
      <c r="G253" s="228"/>
      <c r="H253" s="228"/>
      <c r="I253" s="228"/>
      <c r="J253" s="228"/>
      <c r="K253" s="228"/>
      <c r="L253" s="237"/>
      <c r="M253" s="241"/>
      <c r="N253" s="241"/>
      <c r="O253" s="229"/>
    </row>
    <row r="254" spans="1:15" x14ac:dyDescent="0.3">
      <c r="A254" s="273"/>
      <c r="B254" s="273"/>
      <c r="C254" s="273"/>
      <c r="D254" s="270"/>
      <c r="E254" s="273"/>
      <c r="F254" s="273"/>
      <c r="G254" s="228"/>
      <c r="H254" s="228"/>
      <c r="I254" s="228"/>
      <c r="J254" s="228"/>
      <c r="K254" s="228"/>
      <c r="L254" s="237"/>
      <c r="M254" s="241"/>
      <c r="N254" s="241"/>
      <c r="O254" s="229"/>
    </row>
    <row r="255" spans="1:15" x14ac:dyDescent="0.3">
      <c r="A255" s="273"/>
      <c r="B255" s="273"/>
      <c r="C255" s="273"/>
      <c r="D255" s="270"/>
      <c r="E255" s="273"/>
      <c r="F255" s="273"/>
      <c r="G255" s="228"/>
      <c r="H255" s="228"/>
      <c r="I255" s="228"/>
      <c r="J255" s="228"/>
      <c r="K255" s="228"/>
      <c r="L255" s="237"/>
      <c r="M255" s="241"/>
      <c r="N255" s="241"/>
      <c r="O255" s="229"/>
    </row>
    <row r="256" spans="1:15" x14ac:dyDescent="0.3">
      <c r="A256" s="273"/>
      <c r="B256" s="273"/>
      <c r="C256" s="273"/>
      <c r="D256" s="270"/>
      <c r="E256" s="273"/>
      <c r="F256" s="273"/>
      <c r="G256" s="228"/>
      <c r="H256" s="228"/>
      <c r="I256" s="228"/>
      <c r="J256" s="228"/>
      <c r="K256" s="228"/>
      <c r="L256" s="237"/>
      <c r="M256" s="241"/>
      <c r="N256" s="241"/>
      <c r="O256" s="229"/>
    </row>
    <row r="257" spans="1:15" x14ac:dyDescent="0.3">
      <c r="A257" s="273"/>
      <c r="B257" s="273"/>
      <c r="C257" s="273"/>
      <c r="D257" s="270"/>
      <c r="E257" s="273"/>
      <c r="F257" s="273"/>
      <c r="G257" s="228"/>
      <c r="H257" s="228"/>
      <c r="I257" s="228"/>
      <c r="J257" s="228"/>
      <c r="K257" s="228"/>
      <c r="L257" s="237"/>
      <c r="M257" s="241"/>
      <c r="N257" s="241"/>
      <c r="O257" s="229"/>
    </row>
    <row r="258" spans="1:15" x14ac:dyDescent="0.3">
      <c r="A258" s="273"/>
      <c r="B258" s="273"/>
      <c r="C258" s="273"/>
      <c r="D258" s="270"/>
      <c r="E258" s="273"/>
      <c r="F258" s="273"/>
      <c r="G258" s="228"/>
      <c r="H258" s="228"/>
      <c r="I258" s="228"/>
      <c r="J258" s="228"/>
      <c r="K258" s="228"/>
      <c r="L258" s="237"/>
      <c r="M258" s="241"/>
      <c r="N258" s="241"/>
      <c r="O258" s="229"/>
    </row>
    <row r="259" spans="1:15" x14ac:dyDescent="0.3">
      <c r="A259" s="273"/>
      <c r="B259" s="273"/>
      <c r="C259" s="273"/>
      <c r="D259" s="270"/>
      <c r="E259" s="273"/>
      <c r="F259" s="273"/>
      <c r="G259" s="228"/>
      <c r="H259" s="228"/>
      <c r="I259" s="228"/>
      <c r="J259" s="228"/>
      <c r="K259" s="228"/>
      <c r="L259" s="237"/>
      <c r="M259" s="241"/>
      <c r="N259" s="241"/>
      <c r="O259" s="229"/>
    </row>
    <row r="260" spans="1:15" x14ac:dyDescent="0.3">
      <c r="A260" s="273"/>
      <c r="B260" s="273"/>
      <c r="C260" s="273"/>
      <c r="D260" s="270"/>
      <c r="E260" s="273"/>
      <c r="F260" s="273"/>
      <c r="G260" s="228"/>
      <c r="H260" s="228"/>
      <c r="I260" s="228"/>
      <c r="J260" s="228"/>
      <c r="K260" s="228"/>
      <c r="L260" s="237"/>
      <c r="M260" s="241"/>
      <c r="N260" s="241"/>
      <c r="O260" s="229"/>
    </row>
    <row r="261" spans="1:15" x14ac:dyDescent="0.3">
      <c r="A261" s="273"/>
      <c r="B261" s="273"/>
      <c r="C261" s="273"/>
      <c r="D261" s="270"/>
      <c r="E261" s="273"/>
      <c r="F261" s="273"/>
      <c r="G261" s="228"/>
      <c r="H261" s="228"/>
      <c r="I261" s="228"/>
      <c r="J261" s="228"/>
      <c r="K261" s="228"/>
      <c r="L261" s="237"/>
      <c r="M261" s="241"/>
      <c r="N261" s="241"/>
      <c r="O261" s="229"/>
    </row>
    <row r="262" spans="1:15" x14ac:dyDescent="0.3">
      <c r="A262" s="273"/>
      <c r="B262" s="273"/>
      <c r="C262" s="273"/>
      <c r="D262" s="270"/>
      <c r="E262" s="273"/>
      <c r="F262" s="273"/>
      <c r="G262" s="228"/>
      <c r="H262" s="228"/>
      <c r="I262" s="228"/>
      <c r="J262" s="228"/>
      <c r="K262" s="228"/>
      <c r="L262" s="237"/>
      <c r="M262" s="241"/>
      <c r="N262" s="241"/>
      <c r="O262" s="229"/>
    </row>
    <row r="263" spans="1:15" x14ac:dyDescent="0.3">
      <c r="A263" s="273"/>
      <c r="B263" s="273"/>
      <c r="C263" s="273"/>
      <c r="D263" s="270"/>
      <c r="E263" s="273"/>
      <c r="F263" s="273"/>
      <c r="G263" s="228"/>
      <c r="H263" s="228"/>
      <c r="I263" s="228"/>
      <c r="J263" s="228"/>
      <c r="K263" s="228"/>
      <c r="L263" s="237"/>
      <c r="M263" s="241"/>
      <c r="N263" s="241"/>
      <c r="O263" s="229"/>
    </row>
    <row r="264" spans="1:15" x14ac:dyDescent="0.3">
      <c r="A264" s="273"/>
      <c r="B264" s="273"/>
      <c r="C264" s="273"/>
      <c r="D264" s="270"/>
      <c r="E264" s="273"/>
      <c r="F264" s="273"/>
      <c r="G264" s="228"/>
      <c r="H264" s="228"/>
      <c r="I264" s="228"/>
      <c r="J264" s="228"/>
      <c r="K264" s="228"/>
      <c r="L264" s="237"/>
      <c r="M264" s="241"/>
      <c r="N264" s="241"/>
      <c r="O264" s="229"/>
    </row>
    <row r="265" spans="1:15" x14ac:dyDescent="0.3">
      <c r="A265" s="273"/>
      <c r="B265" s="273"/>
      <c r="C265" s="273"/>
      <c r="D265" s="270"/>
      <c r="E265" s="273"/>
      <c r="F265" s="273"/>
      <c r="G265" s="228"/>
      <c r="H265" s="228"/>
      <c r="I265" s="228"/>
      <c r="J265" s="228"/>
      <c r="K265" s="228"/>
      <c r="L265" s="237"/>
      <c r="M265" s="241"/>
      <c r="N265" s="241"/>
      <c r="O265" s="229"/>
    </row>
    <row r="266" spans="1:15" x14ac:dyDescent="0.3">
      <c r="A266" s="273"/>
      <c r="B266" s="273"/>
      <c r="C266" s="273"/>
      <c r="D266" s="270"/>
      <c r="E266" s="273"/>
      <c r="F266" s="273"/>
      <c r="G266" s="228"/>
      <c r="H266" s="228"/>
      <c r="I266" s="228"/>
      <c r="J266" s="228"/>
      <c r="K266" s="228"/>
      <c r="L266" s="237"/>
      <c r="M266" s="241"/>
      <c r="N266" s="241"/>
      <c r="O266" s="229"/>
    </row>
    <row r="267" spans="1:15" x14ac:dyDescent="0.3">
      <c r="A267" s="273"/>
      <c r="B267" s="273"/>
      <c r="C267" s="273"/>
      <c r="D267" s="270"/>
      <c r="E267" s="273"/>
      <c r="F267" s="273"/>
      <c r="G267" s="228"/>
      <c r="H267" s="228"/>
      <c r="I267" s="228"/>
      <c r="J267" s="228"/>
      <c r="K267" s="228"/>
      <c r="L267" s="237"/>
      <c r="M267" s="241"/>
      <c r="N267" s="241"/>
      <c r="O267" s="229"/>
    </row>
    <row r="268" spans="1:15" x14ac:dyDescent="0.3">
      <c r="A268" s="273"/>
      <c r="B268" s="273"/>
      <c r="C268" s="273"/>
      <c r="D268" s="270"/>
      <c r="E268" s="273"/>
      <c r="F268" s="273"/>
      <c r="G268" s="228"/>
      <c r="H268" s="228"/>
      <c r="I268" s="228"/>
      <c r="J268" s="228"/>
      <c r="K268" s="228"/>
      <c r="L268" s="237"/>
      <c r="M268" s="241"/>
      <c r="N268" s="241"/>
      <c r="O268" s="229"/>
    </row>
    <row r="269" spans="1:15" x14ac:dyDescent="0.3">
      <c r="A269" s="273"/>
      <c r="B269" s="273"/>
      <c r="C269" s="273"/>
      <c r="D269" s="270"/>
      <c r="E269" s="273"/>
      <c r="F269" s="273"/>
      <c r="G269" s="228"/>
      <c r="H269" s="228"/>
      <c r="I269" s="228"/>
      <c r="J269" s="228"/>
      <c r="K269" s="228"/>
      <c r="L269" s="237"/>
      <c r="M269" s="241"/>
      <c r="N269" s="241"/>
      <c r="O269" s="229"/>
    </row>
    <row r="270" spans="1:15" x14ac:dyDescent="0.3">
      <c r="A270" s="273"/>
      <c r="B270" s="273"/>
      <c r="C270" s="273"/>
      <c r="D270" s="270"/>
      <c r="E270" s="273"/>
      <c r="F270" s="273"/>
      <c r="G270" s="228"/>
      <c r="H270" s="228"/>
      <c r="I270" s="228"/>
      <c r="J270" s="228"/>
      <c r="K270" s="228"/>
      <c r="L270" s="237"/>
      <c r="M270" s="241"/>
      <c r="N270" s="241"/>
      <c r="O270" s="229"/>
    </row>
    <row r="271" spans="1:15" x14ac:dyDescent="0.3">
      <c r="A271" s="273"/>
      <c r="B271" s="273"/>
      <c r="C271" s="273"/>
      <c r="D271" s="270"/>
      <c r="E271" s="273"/>
      <c r="F271" s="273"/>
      <c r="G271" s="228"/>
      <c r="H271" s="228"/>
      <c r="I271" s="228"/>
      <c r="J271" s="228"/>
      <c r="K271" s="228"/>
      <c r="L271" s="237"/>
      <c r="M271" s="241"/>
      <c r="N271" s="241"/>
      <c r="O271" s="229"/>
    </row>
    <row r="272" spans="1:15" x14ac:dyDescent="0.3">
      <c r="A272" s="273"/>
      <c r="B272" s="273"/>
      <c r="C272" s="273"/>
      <c r="D272" s="270"/>
      <c r="E272" s="273"/>
      <c r="F272" s="273"/>
      <c r="G272" s="228"/>
      <c r="H272" s="228"/>
      <c r="I272" s="228"/>
      <c r="J272" s="228"/>
      <c r="K272" s="228"/>
      <c r="L272" s="237"/>
      <c r="M272" s="241"/>
      <c r="N272" s="241"/>
      <c r="O272" s="229"/>
    </row>
    <row r="273" spans="1:15" x14ac:dyDescent="0.3">
      <c r="A273" s="273"/>
      <c r="B273" s="273"/>
      <c r="C273" s="273"/>
      <c r="D273" s="270"/>
      <c r="E273" s="273"/>
      <c r="F273" s="273"/>
      <c r="G273" s="228"/>
      <c r="H273" s="228"/>
      <c r="I273" s="228"/>
      <c r="J273" s="228"/>
      <c r="K273" s="228"/>
      <c r="L273" s="237"/>
      <c r="M273" s="241"/>
      <c r="N273" s="241"/>
      <c r="O273" s="229"/>
    </row>
    <row r="274" spans="1:15" x14ac:dyDescent="0.3">
      <c r="A274" s="273"/>
      <c r="B274" s="273"/>
      <c r="C274" s="273"/>
      <c r="D274" s="270"/>
      <c r="E274" s="273"/>
      <c r="F274" s="273"/>
      <c r="G274" s="228"/>
      <c r="H274" s="228"/>
      <c r="I274" s="228"/>
      <c r="J274" s="228"/>
      <c r="K274" s="228"/>
      <c r="L274" s="237"/>
      <c r="M274" s="241"/>
      <c r="N274" s="241"/>
      <c r="O274" s="229"/>
    </row>
    <row r="275" spans="1:15" x14ac:dyDescent="0.3">
      <c r="A275" s="273"/>
      <c r="B275" s="273"/>
      <c r="C275" s="273"/>
      <c r="D275" s="270"/>
      <c r="E275" s="273"/>
      <c r="F275" s="273"/>
      <c r="G275" s="228"/>
      <c r="H275" s="228"/>
      <c r="I275" s="228"/>
      <c r="J275" s="228"/>
      <c r="K275" s="228"/>
      <c r="L275" s="237"/>
      <c r="M275" s="241"/>
      <c r="N275" s="241"/>
      <c r="O275" s="229"/>
    </row>
    <row r="276" spans="1:15" x14ac:dyDescent="0.3">
      <c r="A276" s="273"/>
      <c r="B276" s="273"/>
      <c r="C276" s="273"/>
      <c r="D276" s="270"/>
      <c r="E276" s="273"/>
      <c r="F276" s="273"/>
      <c r="G276" s="228"/>
      <c r="H276" s="228"/>
      <c r="I276" s="228"/>
      <c r="J276" s="228"/>
      <c r="K276" s="228"/>
      <c r="L276" s="237"/>
      <c r="M276" s="241"/>
      <c r="N276" s="241"/>
      <c r="O276" s="229"/>
    </row>
    <row r="277" spans="1:15" x14ac:dyDescent="0.3">
      <c r="A277" s="273"/>
      <c r="B277" s="273"/>
      <c r="C277" s="273"/>
      <c r="D277" s="270"/>
      <c r="E277" s="273"/>
      <c r="F277" s="273"/>
      <c r="G277" s="228"/>
      <c r="H277" s="228"/>
      <c r="I277" s="228"/>
      <c r="J277" s="228"/>
      <c r="K277" s="228"/>
      <c r="L277" s="237"/>
      <c r="M277" s="241"/>
      <c r="N277" s="241"/>
      <c r="O277" s="229"/>
    </row>
    <row r="278" spans="1:15" x14ac:dyDescent="0.3">
      <c r="A278" s="273"/>
      <c r="B278" s="273"/>
      <c r="C278" s="273"/>
      <c r="D278" s="270"/>
      <c r="E278" s="273"/>
      <c r="F278" s="273"/>
      <c r="G278" s="228"/>
      <c r="H278" s="228"/>
      <c r="I278" s="228"/>
      <c r="J278" s="228"/>
      <c r="K278" s="228"/>
      <c r="L278" s="237"/>
      <c r="M278" s="241"/>
      <c r="N278" s="241"/>
      <c r="O278" s="229"/>
    </row>
    <row r="279" spans="1:15" x14ac:dyDescent="0.3">
      <c r="A279" s="273"/>
      <c r="B279" s="273"/>
      <c r="C279" s="273"/>
      <c r="D279" s="270"/>
      <c r="E279" s="273"/>
      <c r="F279" s="273"/>
      <c r="G279" s="228"/>
      <c r="H279" s="228"/>
      <c r="I279" s="228"/>
      <c r="J279" s="228"/>
      <c r="K279" s="228"/>
      <c r="L279" s="237"/>
      <c r="M279" s="241"/>
      <c r="N279" s="241"/>
      <c r="O279" s="229"/>
    </row>
    <row r="280" spans="1:15" x14ac:dyDescent="0.3">
      <c r="A280" s="273"/>
      <c r="B280" s="273"/>
      <c r="C280" s="273"/>
      <c r="D280" s="270"/>
      <c r="E280" s="273"/>
      <c r="F280" s="273"/>
      <c r="G280" s="228"/>
      <c r="H280" s="228"/>
      <c r="I280" s="228"/>
      <c r="J280" s="228"/>
      <c r="K280" s="228"/>
      <c r="L280" s="237"/>
      <c r="M280" s="241"/>
      <c r="N280" s="241"/>
      <c r="O280" s="229"/>
    </row>
    <row r="281" spans="1:15" x14ac:dyDescent="0.3">
      <c r="A281" s="273"/>
      <c r="B281" s="273"/>
      <c r="C281" s="273"/>
      <c r="D281" s="270"/>
      <c r="E281" s="273"/>
      <c r="F281" s="273"/>
      <c r="G281" s="228"/>
      <c r="H281" s="228"/>
      <c r="I281" s="228"/>
      <c r="J281" s="228"/>
      <c r="K281" s="228"/>
      <c r="L281" s="237"/>
      <c r="M281" s="241"/>
      <c r="N281" s="241"/>
      <c r="O281" s="229"/>
    </row>
    <row r="282" spans="1:15" x14ac:dyDescent="0.3">
      <c r="A282" s="273"/>
      <c r="B282" s="273"/>
      <c r="C282" s="273"/>
      <c r="D282" s="270"/>
      <c r="E282" s="273"/>
      <c r="F282" s="273"/>
      <c r="G282" s="228"/>
      <c r="H282" s="228"/>
      <c r="I282" s="228"/>
      <c r="J282" s="228"/>
      <c r="K282" s="228"/>
      <c r="L282" s="237"/>
      <c r="M282" s="241"/>
      <c r="N282" s="241"/>
      <c r="O282" s="229"/>
    </row>
    <row r="283" spans="1:15" x14ac:dyDescent="0.3">
      <c r="A283" s="273"/>
      <c r="B283" s="273"/>
      <c r="C283" s="273"/>
      <c r="D283" s="270"/>
      <c r="E283" s="273"/>
      <c r="F283" s="273"/>
      <c r="G283" s="228"/>
      <c r="H283" s="228"/>
      <c r="I283" s="228"/>
      <c r="J283" s="228"/>
      <c r="K283" s="228"/>
      <c r="L283" s="237"/>
      <c r="M283" s="241"/>
      <c r="N283" s="241"/>
      <c r="O283" s="229"/>
    </row>
    <row r="284" spans="1:15" x14ac:dyDescent="0.3">
      <c r="A284" s="273"/>
      <c r="B284" s="273"/>
      <c r="C284" s="273"/>
      <c r="D284" s="270"/>
      <c r="E284" s="273"/>
      <c r="F284" s="273"/>
      <c r="G284" s="228"/>
      <c r="H284" s="228"/>
      <c r="I284" s="228"/>
      <c r="J284" s="228"/>
      <c r="K284" s="228"/>
      <c r="L284" s="237"/>
      <c r="M284" s="241"/>
      <c r="N284" s="241"/>
      <c r="O284" s="229"/>
    </row>
    <row r="285" spans="1:15" x14ac:dyDescent="0.3">
      <c r="A285" s="273"/>
      <c r="B285" s="273"/>
      <c r="C285" s="273"/>
      <c r="D285" s="270"/>
      <c r="E285" s="273"/>
      <c r="F285" s="273"/>
      <c r="G285" s="228"/>
      <c r="H285" s="228"/>
      <c r="I285" s="228"/>
      <c r="J285" s="228"/>
      <c r="K285" s="228"/>
      <c r="L285" s="237"/>
      <c r="M285" s="241"/>
      <c r="N285" s="241"/>
      <c r="O285" s="229"/>
    </row>
    <row r="286" spans="1:15" x14ac:dyDescent="0.3">
      <c r="A286" s="273"/>
      <c r="B286" s="273"/>
      <c r="C286" s="273"/>
      <c r="D286" s="270"/>
      <c r="E286" s="273"/>
      <c r="F286" s="273"/>
      <c r="G286" s="228"/>
      <c r="H286" s="228"/>
      <c r="I286" s="228"/>
      <c r="J286" s="228"/>
      <c r="K286" s="228"/>
      <c r="L286" s="237"/>
      <c r="M286" s="241"/>
      <c r="N286" s="241"/>
      <c r="O286" s="229"/>
    </row>
    <row r="287" spans="1:15" x14ac:dyDescent="0.3">
      <c r="A287" s="273"/>
      <c r="B287" s="273"/>
      <c r="C287" s="273"/>
      <c r="D287" s="270"/>
      <c r="E287" s="273"/>
      <c r="F287" s="273"/>
      <c r="G287" s="228"/>
      <c r="H287" s="228"/>
      <c r="I287" s="228"/>
      <c r="J287" s="228"/>
      <c r="K287" s="228"/>
      <c r="L287" s="237"/>
      <c r="M287" s="241"/>
      <c r="N287" s="241"/>
      <c r="O287" s="229"/>
    </row>
    <row r="288" spans="1:15" x14ac:dyDescent="0.3">
      <c r="A288" s="273"/>
      <c r="B288" s="273"/>
      <c r="C288" s="273"/>
      <c r="D288" s="270"/>
      <c r="E288" s="273"/>
      <c r="F288" s="273"/>
      <c r="G288" s="228"/>
      <c r="H288" s="228"/>
      <c r="I288" s="228"/>
      <c r="J288" s="228"/>
      <c r="K288" s="228"/>
      <c r="L288" s="237"/>
      <c r="M288" s="241"/>
      <c r="N288" s="241"/>
      <c r="O288" s="229"/>
    </row>
    <row r="289" spans="1:15" x14ac:dyDescent="0.3">
      <c r="A289" s="273"/>
      <c r="B289" s="273"/>
      <c r="C289" s="273"/>
      <c r="D289" s="270"/>
      <c r="E289" s="273"/>
      <c r="F289" s="273"/>
      <c r="G289" s="228"/>
      <c r="H289" s="228"/>
      <c r="I289" s="228"/>
      <c r="J289" s="228"/>
      <c r="K289" s="228"/>
      <c r="L289" s="237"/>
      <c r="M289" s="241"/>
      <c r="N289" s="241"/>
      <c r="O289" s="229"/>
    </row>
    <row r="290" spans="1:15" x14ac:dyDescent="0.3">
      <c r="A290" s="273"/>
      <c r="B290" s="273"/>
      <c r="C290" s="273"/>
      <c r="D290" s="270"/>
      <c r="E290" s="273"/>
      <c r="F290" s="273"/>
      <c r="G290" s="228"/>
      <c r="H290" s="228"/>
      <c r="I290" s="228"/>
      <c r="J290" s="228"/>
      <c r="K290" s="228"/>
      <c r="L290" s="237"/>
      <c r="M290" s="241"/>
      <c r="N290" s="241"/>
      <c r="O290" s="229"/>
    </row>
    <row r="291" spans="1:15" x14ac:dyDescent="0.3">
      <c r="A291" s="273"/>
      <c r="B291" s="273"/>
      <c r="C291" s="273"/>
      <c r="D291" s="270"/>
      <c r="E291" s="273"/>
      <c r="F291" s="273"/>
      <c r="G291" s="228"/>
      <c r="H291" s="228"/>
      <c r="I291" s="228"/>
      <c r="J291" s="228"/>
      <c r="K291" s="228"/>
      <c r="L291" s="237"/>
      <c r="M291" s="241"/>
      <c r="N291" s="241"/>
      <c r="O291" s="229"/>
    </row>
    <row r="292" spans="1:15" x14ac:dyDescent="0.3">
      <c r="A292" s="273"/>
      <c r="B292" s="273"/>
      <c r="C292" s="273"/>
      <c r="D292" s="270"/>
      <c r="E292" s="273"/>
      <c r="F292" s="273"/>
      <c r="G292" s="228"/>
      <c r="H292" s="228"/>
      <c r="I292" s="228"/>
      <c r="J292" s="228"/>
      <c r="K292" s="228"/>
      <c r="L292" s="237"/>
      <c r="M292" s="241"/>
      <c r="N292" s="241"/>
      <c r="O292" s="229"/>
    </row>
    <row r="293" spans="1:15" x14ac:dyDescent="0.3">
      <c r="A293" s="273"/>
      <c r="B293" s="273"/>
      <c r="C293" s="273"/>
      <c r="D293" s="270"/>
      <c r="E293" s="273"/>
      <c r="F293" s="273"/>
      <c r="G293" s="228"/>
      <c r="H293" s="228"/>
      <c r="I293" s="228"/>
      <c r="J293" s="228"/>
      <c r="K293" s="228"/>
      <c r="L293" s="237"/>
      <c r="M293" s="241"/>
      <c r="N293" s="241"/>
      <c r="O293" s="229"/>
    </row>
    <row r="294" spans="1:15" x14ac:dyDescent="0.3">
      <c r="A294" s="273"/>
      <c r="B294" s="273"/>
      <c r="C294" s="273"/>
      <c r="D294" s="270"/>
      <c r="E294" s="273"/>
      <c r="F294" s="273"/>
      <c r="G294" s="228"/>
      <c r="H294" s="228"/>
      <c r="I294" s="228"/>
      <c r="J294" s="228"/>
      <c r="K294" s="228"/>
      <c r="L294" s="237"/>
      <c r="M294" s="241"/>
      <c r="N294" s="241"/>
      <c r="O294" s="229"/>
    </row>
    <row r="295" spans="1:15" x14ac:dyDescent="0.3">
      <c r="A295" s="273"/>
      <c r="B295" s="273"/>
      <c r="C295" s="273"/>
      <c r="D295" s="270"/>
      <c r="E295" s="273"/>
      <c r="F295" s="273"/>
      <c r="G295" s="228"/>
      <c r="H295" s="228"/>
      <c r="I295" s="228"/>
      <c r="J295" s="228"/>
      <c r="K295" s="228"/>
      <c r="L295" s="237"/>
      <c r="M295" s="241"/>
      <c r="N295" s="241"/>
      <c r="O295" s="229"/>
    </row>
    <row r="296" spans="1:15" s="44" customFormat="1" x14ac:dyDescent="0.3">
      <c r="A296" s="277"/>
      <c r="B296" s="277"/>
      <c r="C296" s="277"/>
      <c r="D296" s="277"/>
      <c r="E296" s="277"/>
      <c r="F296" s="277"/>
      <c r="G296" s="245"/>
      <c r="H296" s="245"/>
      <c r="I296" s="245"/>
      <c r="J296" s="245"/>
      <c r="K296" s="245"/>
      <c r="L296" s="246"/>
      <c r="M296" s="246"/>
      <c r="N296" s="246"/>
      <c r="O296" s="245"/>
    </row>
    <row r="297" spans="1:15" x14ac:dyDescent="0.3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3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3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3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3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3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3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3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3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3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3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3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3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3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3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3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3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3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3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3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3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3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3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3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3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3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3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3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3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3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3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3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3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3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3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3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3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3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3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3">
      <c r="A336" s="278"/>
      <c r="B336" s="278"/>
      <c r="C336" s="278"/>
      <c r="D336" s="277"/>
      <c r="E336" s="278"/>
      <c r="F336" s="278"/>
      <c r="G336" s="247"/>
      <c r="H336" s="247"/>
      <c r="I336" s="247"/>
      <c r="J336" s="247"/>
      <c r="K336" s="247"/>
      <c r="L336" s="248"/>
      <c r="M336" s="249"/>
      <c r="N336" s="249"/>
      <c r="O336" s="242"/>
    </row>
    <row r="337" spans="1:15" x14ac:dyDescent="0.3">
      <c r="A337" s="278"/>
      <c r="B337" s="278"/>
      <c r="C337" s="278"/>
      <c r="D337" s="277"/>
      <c r="E337" s="278"/>
      <c r="F337" s="278"/>
      <c r="G337" s="247"/>
      <c r="H337" s="247"/>
      <c r="I337" s="247"/>
      <c r="J337" s="247"/>
      <c r="K337" s="247"/>
      <c r="L337" s="248"/>
      <c r="M337" s="249"/>
      <c r="N337" s="249"/>
      <c r="O337" s="242"/>
    </row>
    <row r="338" spans="1:15" x14ac:dyDescent="0.3">
      <c r="A338" s="278"/>
      <c r="B338" s="278"/>
      <c r="C338" s="278"/>
      <c r="D338" s="277"/>
      <c r="E338" s="278"/>
      <c r="F338" s="278"/>
      <c r="G338" s="247"/>
      <c r="H338" s="247"/>
      <c r="I338" s="247"/>
      <c r="J338" s="247"/>
      <c r="K338" s="247"/>
      <c r="L338" s="248"/>
      <c r="M338" s="249"/>
      <c r="N338" s="249"/>
      <c r="O338" s="242"/>
    </row>
    <row r="339" spans="1:15" x14ac:dyDescent="0.3">
      <c r="A339" s="278"/>
      <c r="B339" s="278"/>
      <c r="C339" s="278"/>
      <c r="D339" s="277"/>
      <c r="E339" s="278"/>
      <c r="F339" s="278"/>
      <c r="G339" s="247"/>
      <c r="H339" s="247"/>
      <c r="I339" s="247"/>
      <c r="J339" s="247"/>
      <c r="K339" s="247"/>
      <c r="L339" s="248"/>
      <c r="M339" s="249"/>
      <c r="N339" s="249"/>
      <c r="O339" s="242"/>
    </row>
    <row r="340" spans="1:15" x14ac:dyDescent="0.3">
      <c r="A340" s="278"/>
      <c r="B340" s="278"/>
      <c r="C340" s="278"/>
      <c r="D340" s="277"/>
      <c r="E340" s="278"/>
      <c r="F340" s="278"/>
      <c r="G340" s="247"/>
      <c r="H340" s="247"/>
      <c r="I340" s="247"/>
      <c r="J340" s="247"/>
      <c r="K340" s="247"/>
      <c r="L340" s="248"/>
      <c r="M340" s="249"/>
      <c r="N340" s="249"/>
      <c r="O340" s="242"/>
    </row>
    <row r="341" spans="1:15" x14ac:dyDescent="0.3">
      <c r="A341" s="278"/>
      <c r="B341" s="278"/>
      <c r="C341" s="278"/>
      <c r="D341" s="277"/>
      <c r="E341" s="278"/>
      <c r="F341" s="278"/>
      <c r="G341" s="247"/>
      <c r="H341" s="247"/>
      <c r="I341" s="247"/>
      <c r="J341" s="247"/>
      <c r="K341" s="247"/>
      <c r="L341" s="248"/>
      <c r="M341" s="249"/>
      <c r="N341" s="249"/>
      <c r="O341" s="242"/>
    </row>
    <row r="342" spans="1:15" x14ac:dyDescent="0.3">
      <c r="A342" s="278"/>
      <c r="B342" s="278"/>
      <c r="C342" s="278"/>
      <c r="D342" s="277"/>
      <c r="E342" s="278"/>
      <c r="F342" s="278"/>
      <c r="G342" s="247"/>
      <c r="H342" s="247"/>
      <c r="I342" s="247"/>
      <c r="J342" s="247"/>
      <c r="K342" s="247"/>
      <c r="L342" s="248"/>
      <c r="M342" s="249"/>
      <c r="N342" s="249"/>
      <c r="O342" s="242"/>
    </row>
    <row r="343" spans="1:15" x14ac:dyDescent="0.3">
      <c r="A343" s="278"/>
      <c r="B343" s="278"/>
      <c r="C343" s="278"/>
      <c r="D343" s="277"/>
      <c r="E343" s="278"/>
      <c r="F343" s="278"/>
      <c r="G343" s="247"/>
      <c r="H343" s="247"/>
      <c r="I343" s="247"/>
      <c r="J343" s="247"/>
      <c r="K343" s="247"/>
      <c r="L343" s="248"/>
      <c r="M343" s="249"/>
      <c r="N343" s="249"/>
      <c r="O343" s="242"/>
    </row>
    <row r="344" spans="1:15" x14ac:dyDescent="0.3">
      <c r="A344" s="278"/>
      <c r="B344" s="278"/>
      <c r="C344" s="278"/>
      <c r="D344" s="277"/>
      <c r="E344" s="278"/>
      <c r="F344" s="278"/>
      <c r="G344" s="247"/>
      <c r="H344" s="247"/>
      <c r="I344" s="247"/>
      <c r="J344" s="247"/>
      <c r="K344" s="247"/>
      <c r="L344" s="248"/>
      <c r="M344" s="249"/>
      <c r="N344" s="249"/>
      <c r="O344" s="242"/>
    </row>
    <row r="345" spans="1:15" x14ac:dyDescent="0.3">
      <c r="A345" s="278"/>
      <c r="B345" s="278"/>
      <c r="C345" s="278"/>
      <c r="D345" s="277"/>
      <c r="E345" s="278"/>
      <c r="F345" s="278"/>
      <c r="G345" s="247"/>
      <c r="H345" s="247"/>
      <c r="I345" s="247"/>
      <c r="J345" s="247"/>
      <c r="K345" s="247"/>
      <c r="L345" s="248"/>
      <c r="M345" s="249"/>
      <c r="N345" s="249"/>
      <c r="O345" s="242"/>
    </row>
    <row r="346" spans="1:15" x14ac:dyDescent="0.3">
      <c r="A346" s="278"/>
      <c r="B346" s="278"/>
      <c r="C346" s="278"/>
      <c r="D346" s="277"/>
      <c r="E346" s="278"/>
      <c r="F346" s="278"/>
      <c r="G346" s="247"/>
      <c r="H346" s="247"/>
      <c r="I346" s="247"/>
      <c r="J346" s="247"/>
      <c r="K346" s="247"/>
      <c r="L346" s="248"/>
      <c r="M346" s="249"/>
      <c r="N346" s="249"/>
      <c r="O346" s="242"/>
    </row>
    <row r="347" spans="1:15" x14ac:dyDescent="0.3">
      <c r="A347" s="278"/>
      <c r="B347" s="278"/>
      <c r="C347" s="278"/>
      <c r="D347" s="277"/>
      <c r="E347" s="278"/>
      <c r="F347" s="278"/>
      <c r="G347" s="247"/>
      <c r="H347" s="247"/>
      <c r="I347" s="247"/>
      <c r="J347" s="247"/>
      <c r="K347" s="247"/>
      <c r="L347" s="248"/>
      <c r="M347" s="249"/>
      <c r="N347" s="249"/>
      <c r="O347" s="242"/>
    </row>
    <row r="348" spans="1:15" x14ac:dyDescent="0.3">
      <c r="A348" s="278"/>
      <c r="B348" s="278"/>
      <c r="C348" s="278"/>
      <c r="D348" s="277"/>
      <c r="E348" s="278"/>
      <c r="F348" s="278"/>
      <c r="G348" s="247"/>
      <c r="H348" s="247"/>
      <c r="I348" s="247"/>
      <c r="J348" s="247"/>
      <c r="K348" s="247"/>
      <c r="L348" s="248"/>
      <c r="M348" s="249"/>
      <c r="N348" s="249"/>
      <c r="O348" s="242"/>
    </row>
    <row r="349" spans="1:15" x14ac:dyDescent="0.3">
      <c r="A349" s="278"/>
      <c r="B349" s="278"/>
      <c r="C349" s="278"/>
      <c r="D349" s="277"/>
      <c r="E349" s="278"/>
      <c r="F349" s="278"/>
      <c r="G349" s="247"/>
      <c r="H349" s="247"/>
      <c r="I349" s="247"/>
      <c r="J349" s="247"/>
      <c r="K349" s="247"/>
      <c r="L349" s="248"/>
      <c r="M349" s="249"/>
      <c r="N349" s="249"/>
      <c r="O349" s="242"/>
    </row>
    <row r="350" spans="1:15" x14ac:dyDescent="0.3">
      <c r="A350" s="278"/>
      <c r="B350" s="278"/>
      <c r="C350" s="278"/>
      <c r="D350" s="277"/>
      <c r="E350" s="278"/>
      <c r="F350" s="278"/>
      <c r="G350" s="247"/>
      <c r="H350" s="247"/>
      <c r="I350" s="247"/>
      <c r="J350" s="247"/>
      <c r="K350" s="247"/>
      <c r="L350" s="248"/>
      <c r="M350" s="249"/>
      <c r="N350" s="249"/>
      <c r="O350" s="242"/>
    </row>
    <row r="351" spans="1:15" x14ac:dyDescent="0.3">
      <c r="A351" s="278"/>
      <c r="B351" s="278"/>
      <c r="C351" s="278"/>
      <c r="D351" s="277"/>
      <c r="E351" s="278"/>
      <c r="F351" s="278"/>
      <c r="G351" s="247"/>
      <c r="H351" s="247"/>
      <c r="I351" s="247"/>
      <c r="J351" s="247"/>
      <c r="K351" s="247"/>
      <c r="L351" s="248"/>
      <c r="M351" s="249"/>
      <c r="N351" s="249"/>
      <c r="O351" s="242"/>
    </row>
    <row r="352" spans="1:15" x14ac:dyDescent="0.3">
      <c r="A352" s="278"/>
      <c r="B352" s="278"/>
      <c r="C352" s="278"/>
      <c r="D352" s="277"/>
      <c r="E352" s="278"/>
      <c r="F352" s="278"/>
      <c r="G352" s="247"/>
      <c r="H352" s="247"/>
      <c r="I352" s="247"/>
      <c r="J352" s="247"/>
      <c r="K352" s="247"/>
      <c r="L352" s="248"/>
      <c r="M352" s="249"/>
      <c r="N352" s="249"/>
      <c r="O352" s="242"/>
    </row>
    <row r="353" spans="1:15" x14ac:dyDescent="0.3">
      <c r="A353" s="278"/>
      <c r="B353" s="278"/>
      <c r="C353" s="278"/>
      <c r="D353" s="277"/>
      <c r="E353" s="278"/>
      <c r="F353" s="278"/>
      <c r="G353" s="247"/>
      <c r="H353" s="247"/>
      <c r="I353" s="247"/>
      <c r="J353" s="247"/>
      <c r="K353" s="247"/>
      <c r="L353" s="248"/>
      <c r="M353" s="249"/>
      <c r="N353" s="249"/>
      <c r="O353" s="242"/>
    </row>
    <row r="354" spans="1:15" x14ac:dyDescent="0.3">
      <c r="A354" s="278"/>
      <c r="B354" s="278"/>
      <c r="C354" s="278"/>
      <c r="D354" s="277"/>
      <c r="E354" s="278"/>
      <c r="F354" s="278"/>
      <c r="G354" s="247"/>
      <c r="H354" s="247"/>
      <c r="I354" s="247"/>
      <c r="J354" s="247"/>
      <c r="K354" s="247"/>
      <c r="L354" s="248"/>
      <c r="M354" s="249"/>
      <c r="N354" s="249"/>
      <c r="O354" s="242"/>
    </row>
    <row r="355" spans="1:15" x14ac:dyDescent="0.3">
      <c r="A355" s="278"/>
      <c r="B355" s="278"/>
      <c r="C355" s="278"/>
      <c r="D355" s="277"/>
      <c r="E355" s="278"/>
      <c r="F355" s="278"/>
      <c r="G355" s="247"/>
      <c r="H355" s="247"/>
      <c r="I355" s="247"/>
      <c r="J355" s="247"/>
      <c r="K355" s="247"/>
      <c r="L355" s="248"/>
      <c r="M355" s="249"/>
      <c r="N355" s="249"/>
      <c r="O355" s="242"/>
    </row>
    <row r="356" spans="1:15" x14ac:dyDescent="0.3">
      <c r="A356" s="278"/>
      <c r="B356" s="278"/>
      <c r="C356" s="278"/>
      <c r="D356" s="277"/>
      <c r="E356" s="278"/>
      <c r="F356" s="278"/>
      <c r="G356" s="247"/>
      <c r="H356" s="247"/>
      <c r="I356" s="247"/>
      <c r="J356" s="247"/>
      <c r="K356" s="247"/>
      <c r="L356" s="248"/>
      <c r="M356" s="249"/>
      <c r="N356" s="249"/>
      <c r="O356" s="242"/>
    </row>
    <row r="357" spans="1:15" x14ac:dyDescent="0.3">
      <c r="A357" s="278"/>
      <c r="B357" s="278"/>
      <c r="C357" s="278"/>
      <c r="D357" s="277"/>
      <c r="E357" s="278"/>
      <c r="F357" s="278"/>
      <c r="G357" s="247"/>
      <c r="H357" s="247"/>
      <c r="I357" s="247"/>
      <c r="J357" s="247"/>
      <c r="K357" s="247"/>
      <c r="L357" s="248"/>
      <c r="M357" s="249"/>
      <c r="N357" s="249"/>
      <c r="O357" s="242"/>
    </row>
    <row r="358" spans="1:15" x14ac:dyDescent="0.3">
      <c r="A358" s="278"/>
      <c r="B358" s="278"/>
      <c r="C358" s="278"/>
      <c r="D358" s="277"/>
      <c r="E358" s="278"/>
      <c r="F358" s="278"/>
      <c r="G358" s="247"/>
      <c r="H358" s="247"/>
      <c r="I358" s="247"/>
      <c r="J358" s="247"/>
      <c r="K358" s="247"/>
      <c r="L358" s="248"/>
      <c r="M358" s="249"/>
      <c r="N358" s="249"/>
      <c r="O358" s="242"/>
    </row>
    <row r="359" spans="1:15" x14ac:dyDescent="0.3">
      <c r="A359" s="278"/>
      <c r="B359" s="278"/>
      <c r="C359" s="278"/>
      <c r="D359" s="277"/>
      <c r="E359" s="278"/>
      <c r="F359" s="278"/>
      <c r="G359" s="247"/>
      <c r="H359" s="247"/>
      <c r="I359" s="247"/>
      <c r="J359" s="247"/>
      <c r="K359" s="247"/>
      <c r="L359" s="248"/>
      <c r="M359" s="249"/>
      <c r="N359" s="249"/>
      <c r="O359" s="242"/>
    </row>
    <row r="360" spans="1:15" x14ac:dyDescent="0.3">
      <c r="A360" s="278"/>
      <c r="B360" s="278"/>
      <c r="C360" s="278"/>
      <c r="D360" s="277"/>
      <c r="E360" s="278"/>
      <c r="F360" s="278"/>
      <c r="G360" s="247"/>
      <c r="H360" s="247"/>
      <c r="I360" s="247"/>
      <c r="J360" s="247"/>
      <c r="K360" s="247"/>
      <c r="L360" s="248"/>
      <c r="M360" s="249"/>
      <c r="N360" s="249"/>
      <c r="O360" s="242"/>
    </row>
    <row r="361" spans="1:15" x14ac:dyDescent="0.3">
      <c r="A361" s="278"/>
      <c r="B361" s="278"/>
      <c r="C361" s="278"/>
      <c r="D361" s="277"/>
      <c r="E361" s="278"/>
      <c r="F361" s="278"/>
      <c r="G361" s="247"/>
      <c r="H361" s="247"/>
      <c r="I361" s="247"/>
      <c r="J361" s="247"/>
      <c r="K361" s="247"/>
      <c r="L361" s="248"/>
      <c r="M361" s="249"/>
      <c r="N361" s="249"/>
      <c r="O361" s="242"/>
    </row>
    <row r="362" spans="1:15" x14ac:dyDescent="0.3">
      <c r="A362" s="278"/>
      <c r="B362" s="278"/>
      <c r="C362" s="278"/>
      <c r="D362" s="277"/>
      <c r="E362" s="278"/>
      <c r="F362" s="278"/>
      <c r="G362" s="247"/>
      <c r="H362" s="247"/>
      <c r="I362" s="247"/>
      <c r="J362" s="247"/>
      <c r="K362" s="247"/>
      <c r="L362" s="248"/>
      <c r="M362" s="249"/>
      <c r="N362" s="249"/>
      <c r="O362" s="242"/>
    </row>
    <row r="363" spans="1:15" x14ac:dyDescent="0.3">
      <c r="A363" s="278"/>
      <c r="B363" s="278"/>
      <c r="C363" s="278"/>
      <c r="D363" s="277"/>
      <c r="E363" s="278"/>
      <c r="F363" s="278"/>
      <c r="G363" s="247"/>
      <c r="H363" s="247"/>
      <c r="I363" s="247"/>
      <c r="J363" s="247"/>
      <c r="K363" s="247"/>
      <c r="L363" s="248"/>
      <c r="M363" s="249"/>
      <c r="N363" s="249"/>
      <c r="O363" s="242"/>
    </row>
    <row r="364" spans="1:15" x14ac:dyDescent="0.3">
      <c r="A364" s="278"/>
      <c r="B364" s="278"/>
      <c r="C364" s="278"/>
      <c r="D364" s="277"/>
      <c r="E364" s="278"/>
      <c r="F364" s="278"/>
      <c r="G364" s="247"/>
      <c r="H364" s="247"/>
      <c r="I364" s="247"/>
      <c r="J364" s="247"/>
      <c r="K364" s="247"/>
      <c r="L364" s="248"/>
      <c r="M364" s="249"/>
      <c r="N364" s="249"/>
      <c r="O364" s="242"/>
    </row>
    <row r="365" spans="1:15" x14ac:dyDescent="0.3">
      <c r="A365" s="278"/>
      <c r="B365" s="278"/>
      <c r="C365" s="278"/>
      <c r="D365" s="277"/>
      <c r="E365" s="278"/>
      <c r="F365" s="278"/>
      <c r="G365" s="247"/>
      <c r="H365" s="247"/>
      <c r="I365" s="247"/>
      <c r="J365" s="247"/>
      <c r="K365" s="247"/>
      <c r="L365" s="248"/>
      <c r="M365" s="249"/>
      <c r="N365" s="249"/>
      <c r="O365" s="242"/>
    </row>
    <row r="366" spans="1:15" x14ac:dyDescent="0.3">
      <c r="A366" s="278"/>
      <c r="B366" s="278"/>
      <c r="C366" s="278"/>
      <c r="D366" s="277"/>
      <c r="E366" s="278"/>
      <c r="F366" s="278"/>
      <c r="G366" s="247"/>
      <c r="H366" s="247"/>
      <c r="I366" s="247"/>
      <c r="J366" s="247"/>
      <c r="K366" s="247"/>
      <c r="L366" s="248"/>
      <c r="M366" s="249"/>
      <c r="N366" s="249"/>
      <c r="O366" s="242"/>
    </row>
    <row r="367" spans="1:15" x14ac:dyDescent="0.3">
      <c r="A367" s="278"/>
      <c r="B367" s="278"/>
      <c r="C367" s="278"/>
      <c r="D367" s="277"/>
      <c r="E367" s="278"/>
      <c r="F367" s="278"/>
      <c r="G367" s="247"/>
      <c r="H367" s="247"/>
      <c r="I367" s="247"/>
      <c r="J367" s="247"/>
      <c r="K367" s="247"/>
      <c r="L367" s="248"/>
      <c r="M367" s="249"/>
      <c r="N367" s="249"/>
      <c r="O367" s="242"/>
    </row>
    <row r="368" spans="1:15" x14ac:dyDescent="0.3">
      <c r="A368" s="278"/>
      <c r="B368" s="278"/>
      <c r="C368" s="278"/>
      <c r="D368" s="277"/>
      <c r="E368" s="278"/>
      <c r="F368" s="278"/>
      <c r="G368" s="247"/>
      <c r="H368" s="247"/>
      <c r="I368" s="247"/>
      <c r="J368" s="247"/>
      <c r="K368" s="247"/>
      <c r="L368" s="248"/>
      <c r="M368" s="249"/>
      <c r="N368" s="249"/>
      <c r="O368" s="242"/>
    </row>
    <row r="369" spans="1:15" x14ac:dyDescent="0.3">
      <c r="A369" s="278"/>
      <c r="B369" s="278"/>
      <c r="C369" s="278"/>
      <c r="D369" s="277"/>
      <c r="E369" s="278"/>
      <c r="F369" s="278"/>
      <c r="G369" s="247"/>
      <c r="H369" s="247"/>
      <c r="I369" s="247"/>
      <c r="J369" s="247"/>
      <c r="K369" s="247"/>
      <c r="L369" s="248"/>
      <c r="M369" s="249"/>
      <c r="N369" s="249"/>
      <c r="O369" s="242"/>
    </row>
    <row r="370" spans="1:15" x14ac:dyDescent="0.3">
      <c r="A370" s="278"/>
      <c r="B370" s="278"/>
      <c r="C370" s="278"/>
      <c r="D370" s="277"/>
      <c r="E370" s="278"/>
      <c r="F370" s="278"/>
      <c r="G370" s="247"/>
      <c r="H370" s="247"/>
      <c r="I370" s="247"/>
      <c r="J370" s="247"/>
      <c r="K370" s="247"/>
      <c r="L370" s="248"/>
      <c r="M370" s="249"/>
      <c r="N370" s="249"/>
      <c r="O370" s="242"/>
    </row>
    <row r="371" spans="1:15" x14ac:dyDescent="0.3">
      <c r="A371" s="278"/>
      <c r="B371" s="278"/>
      <c r="C371" s="278"/>
      <c r="D371" s="277"/>
      <c r="E371" s="278"/>
      <c r="F371" s="278"/>
      <c r="G371" s="247"/>
      <c r="H371" s="247"/>
      <c r="I371" s="247"/>
      <c r="J371" s="247"/>
      <c r="K371" s="247"/>
      <c r="L371" s="248"/>
      <c r="M371" s="249"/>
      <c r="N371" s="249"/>
      <c r="O371" s="242"/>
    </row>
    <row r="372" spans="1:15" x14ac:dyDescent="0.3">
      <c r="A372" s="278"/>
      <c r="B372" s="278"/>
      <c r="C372" s="278"/>
      <c r="D372" s="277"/>
      <c r="E372" s="278"/>
      <c r="F372" s="278"/>
      <c r="G372" s="247"/>
      <c r="H372" s="247"/>
      <c r="I372" s="247"/>
      <c r="J372" s="247"/>
      <c r="K372" s="247"/>
      <c r="L372" s="248"/>
      <c r="M372" s="249"/>
      <c r="N372" s="249"/>
      <c r="O372" s="242"/>
    </row>
    <row r="373" spans="1:15" x14ac:dyDescent="0.3">
      <c r="A373" s="278"/>
      <c r="B373" s="278"/>
      <c r="C373" s="278"/>
      <c r="D373" s="277"/>
      <c r="E373" s="278"/>
      <c r="F373" s="278"/>
      <c r="G373" s="247"/>
      <c r="H373" s="247"/>
      <c r="I373" s="247"/>
      <c r="J373" s="247"/>
      <c r="K373" s="247"/>
      <c r="L373" s="248"/>
      <c r="M373" s="249"/>
      <c r="N373" s="249"/>
      <c r="O373" s="242"/>
    </row>
    <row r="374" spans="1:15" x14ac:dyDescent="0.3">
      <c r="A374" s="278"/>
      <c r="B374" s="278"/>
      <c r="C374" s="278"/>
      <c r="D374" s="277"/>
      <c r="E374" s="278"/>
      <c r="F374" s="278"/>
      <c r="G374" s="247"/>
      <c r="H374" s="247"/>
      <c r="I374" s="247"/>
      <c r="J374" s="247"/>
      <c r="K374" s="247"/>
      <c r="L374" s="248"/>
      <c r="M374" s="249"/>
      <c r="N374" s="249"/>
      <c r="O374" s="242"/>
    </row>
    <row r="375" spans="1:15" x14ac:dyDescent="0.3">
      <c r="A375" s="278"/>
      <c r="B375" s="278"/>
      <c r="C375" s="278"/>
      <c r="D375" s="277"/>
      <c r="E375" s="278"/>
      <c r="F375" s="278"/>
      <c r="G375" s="247"/>
      <c r="H375" s="247"/>
      <c r="I375" s="247"/>
      <c r="J375" s="247"/>
      <c r="K375" s="247"/>
      <c r="L375" s="248"/>
      <c r="M375" s="249"/>
      <c r="N375" s="249"/>
      <c r="O375" s="242"/>
    </row>
    <row r="376" spans="1:15" x14ac:dyDescent="0.3">
      <c r="A376" s="278"/>
      <c r="B376" s="278"/>
      <c r="C376" s="278"/>
      <c r="D376" s="277"/>
      <c r="E376" s="278"/>
      <c r="F376" s="278"/>
      <c r="G376" s="247"/>
      <c r="H376" s="247"/>
      <c r="I376" s="247"/>
      <c r="J376" s="247"/>
      <c r="K376" s="247"/>
      <c r="L376" s="248"/>
      <c r="M376" s="249"/>
      <c r="N376" s="249"/>
      <c r="O376" s="242"/>
    </row>
    <row r="377" spans="1:15" x14ac:dyDescent="0.3">
      <c r="A377" s="278"/>
      <c r="B377" s="278"/>
      <c r="C377" s="278"/>
      <c r="D377" s="277"/>
      <c r="E377" s="278"/>
      <c r="F377" s="278"/>
      <c r="G377" s="247"/>
      <c r="H377" s="247"/>
      <c r="I377" s="247"/>
      <c r="J377" s="247"/>
      <c r="K377" s="247"/>
      <c r="L377" s="248"/>
      <c r="M377" s="249"/>
      <c r="N377" s="249"/>
      <c r="O377" s="242"/>
    </row>
    <row r="378" spans="1:15" x14ac:dyDescent="0.3">
      <c r="A378" s="278"/>
      <c r="B378" s="278"/>
      <c r="C378" s="278"/>
      <c r="D378" s="277"/>
      <c r="E378" s="278"/>
      <c r="F378" s="278"/>
      <c r="G378" s="247"/>
      <c r="H378" s="247"/>
      <c r="I378" s="247"/>
      <c r="J378" s="247"/>
      <c r="K378" s="247"/>
      <c r="L378" s="248"/>
      <c r="M378" s="249"/>
      <c r="N378" s="249"/>
      <c r="O378" s="242"/>
    </row>
    <row r="379" spans="1:15" x14ac:dyDescent="0.3">
      <c r="A379" s="278"/>
      <c r="B379" s="278"/>
      <c r="C379" s="278"/>
      <c r="D379" s="277"/>
      <c r="E379" s="278"/>
      <c r="F379" s="278"/>
      <c r="G379" s="247"/>
      <c r="H379" s="247"/>
      <c r="I379" s="247"/>
      <c r="J379" s="247"/>
      <c r="K379" s="247"/>
      <c r="L379" s="248"/>
      <c r="M379" s="249"/>
      <c r="N379" s="249"/>
      <c r="O379" s="242"/>
    </row>
    <row r="380" spans="1:15" x14ac:dyDescent="0.3">
      <c r="A380" s="278"/>
      <c r="B380" s="278"/>
      <c r="C380" s="278"/>
      <c r="D380" s="277"/>
      <c r="E380" s="278"/>
      <c r="F380" s="278"/>
      <c r="G380" s="247"/>
      <c r="H380" s="247"/>
      <c r="I380" s="247"/>
      <c r="J380" s="247"/>
      <c r="K380" s="247"/>
      <c r="L380" s="248"/>
      <c r="M380" s="249"/>
      <c r="N380" s="249"/>
      <c r="O380" s="242"/>
    </row>
    <row r="381" spans="1:15" x14ac:dyDescent="0.3">
      <c r="A381" s="278"/>
      <c r="B381" s="278"/>
      <c r="C381" s="278"/>
      <c r="D381" s="277"/>
      <c r="E381" s="278"/>
      <c r="F381" s="278"/>
      <c r="G381" s="247"/>
      <c r="H381" s="247"/>
      <c r="I381" s="247"/>
      <c r="J381" s="247"/>
      <c r="K381" s="247"/>
      <c r="L381" s="248"/>
      <c r="M381" s="249"/>
      <c r="N381" s="249"/>
      <c r="O381" s="242"/>
    </row>
    <row r="382" spans="1:15" x14ac:dyDescent="0.3">
      <c r="A382" s="278"/>
      <c r="B382" s="278"/>
      <c r="C382" s="278"/>
      <c r="D382" s="277"/>
      <c r="E382" s="278"/>
      <c r="F382" s="278"/>
      <c r="G382" s="247"/>
      <c r="H382" s="247"/>
      <c r="I382" s="247"/>
      <c r="J382" s="247"/>
      <c r="K382" s="247"/>
      <c r="L382" s="248"/>
      <c r="M382" s="249"/>
      <c r="N382" s="249"/>
      <c r="O382" s="242"/>
    </row>
    <row r="383" spans="1:15" x14ac:dyDescent="0.3">
      <c r="A383" s="278"/>
      <c r="B383" s="278"/>
      <c r="C383" s="278"/>
      <c r="D383" s="277"/>
      <c r="E383" s="278"/>
      <c r="F383" s="278"/>
      <c r="G383" s="247"/>
      <c r="H383" s="247"/>
      <c r="I383" s="247"/>
      <c r="J383" s="247"/>
      <c r="K383" s="247"/>
      <c r="L383" s="248"/>
      <c r="M383" s="249"/>
      <c r="N383" s="249"/>
      <c r="O383" s="242"/>
    </row>
    <row r="384" spans="1:15" x14ac:dyDescent="0.3">
      <c r="A384" s="278"/>
      <c r="B384" s="278"/>
      <c r="C384" s="278"/>
      <c r="D384" s="277"/>
      <c r="E384" s="278"/>
      <c r="F384" s="278"/>
      <c r="G384" s="247"/>
      <c r="H384" s="247"/>
      <c r="I384" s="247"/>
      <c r="J384" s="247"/>
      <c r="K384" s="247"/>
      <c r="L384" s="248"/>
      <c r="M384" s="249"/>
      <c r="N384" s="249"/>
      <c r="O384" s="242"/>
    </row>
    <row r="385" spans="1:15" x14ac:dyDescent="0.3">
      <c r="A385" s="278"/>
      <c r="B385" s="278"/>
      <c r="C385" s="278"/>
      <c r="D385" s="277"/>
      <c r="E385" s="278"/>
      <c r="F385" s="278"/>
      <c r="G385" s="247"/>
      <c r="H385" s="247"/>
      <c r="I385" s="247"/>
      <c r="J385" s="247"/>
      <c r="K385" s="247"/>
      <c r="L385" s="248"/>
      <c r="M385" s="249"/>
      <c r="N385" s="249"/>
      <c r="O385" s="242"/>
    </row>
    <row r="386" spans="1:15" x14ac:dyDescent="0.3">
      <c r="A386" s="278"/>
      <c r="B386" s="278"/>
      <c r="C386" s="278"/>
      <c r="D386" s="277"/>
      <c r="E386" s="278"/>
      <c r="F386" s="278"/>
      <c r="G386" s="247"/>
      <c r="H386" s="247"/>
      <c r="I386" s="247"/>
      <c r="J386" s="247"/>
      <c r="K386" s="247"/>
      <c r="L386" s="248"/>
      <c r="M386" s="249"/>
      <c r="N386" s="249"/>
      <c r="O386" s="242"/>
    </row>
    <row r="387" spans="1:15" x14ac:dyDescent="0.3">
      <c r="A387" s="278"/>
      <c r="B387" s="278"/>
      <c r="C387" s="278"/>
      <c r="D387" s="277"/>
      <c r="E387" s="278"/>
      <c r="F387" s="278"/>
      <c r="G387" s="247"/>
      <c r="H387" s="247"/>
      <c r="I387" s="247"/>
      <c r="J387" s="247"/>
      <c r="K387" s="247"/>
      <c r="L387" s="248"/>
      <c r="M387" s="249"/>
      <c r="N387" s="249"/>
      <c r="O387" s="242"/>
    </row>
    <row r="388" spans="1:15" x14ac:dyDescent="0.3">
      <c r="A388" s="278"/>
      <c r="B388" s="278"/>
      <c r="C388" s="278"/>
      <c r="D388" s="277"/>
      <c r="E388" s="278"/>
      <c r="F388" s="278"/>
      <c r="G388" s="247"/>
      <c r="H388" s="247"/>
      <c r="I388" s="247"/>
      <c r="J388" s="247"/>
      <c r="K388" s="247"/>
      <c r="L388" s="248"/>
      <c r="M388" s="249"/>
      <c r="N388" s="249"/>
      <c r="O388" s="242"/>
    </row>
    <row r="389" spans="1:15" x14ac:dyDescent="0.3">
      <c r="A389" s="278"/>
      <c r="B389" s="278"/>
      <c r="C389" s="278"/>
      <c r="D389" s="277"/>
      <c r="E389" s="278"/>
      <c r="F389" s="278"/>
      <c r="G389" s="247"/>
      <c r="H389" s="247"/>
      <c r="I389" s="247"/>
      <c r="J389" s="247"/>
      <c r="K389" s="247"/>
      <c r="L389" s="248"/>
      <c r="M389" s="249"/>
      <c r="N389" s="249"/>
      <c r="O389" s="242"/>
    </row>
    <row r="390" spans="1:15" x14ac:dyDescent="0.3">
      <c r="A390" s="278"/>
      <c r="B390" s="278"/>
      <c r="C390" s="278"/>
      <c r="D390" s="277"/>
      <c r="E390" s="278"/>
      <c r="F390" s="278"/>
      <c r="G390" s="247"/>
      <c r="H390" s="247"/>
      <c r="I390" s="247"/>
      <c r="J390" s="247"/>
      <c r="K390" s="247"/>
      <c r="L390" s="248"/>
      <c r="M390" s="249"/>
      <c r="N390" s="249"/>
      <c r="O390" s="242"/>
    </row>
    <row r="391" spans="1:15" x14ac:dyDescent="0.3">
      <c r="A391" s="278"/>
      <c r="B391" s="278"/>
      <c r="C391" s="278"/>
      <c r="D391" s="277"/>
      <c r="E391" s="278"/>
      <c r="F391" s="278"/>
      <c r="G391" s="247"/>
      <c r="H391" s="247"/>
      <c r="I391" s="247"/>
      <c r="J391" s="247"/>
      <c r="K391" s="247"/>
      <c r="L391" s="248"/>
      <c r="M391" s="249"/>
      <c r="N391" s="249"/>
      <c r="O391" s="242"/>
    </row>
    <row r="392" spans="1:15" x14ac:dyDescent="0.3">
      <c r="A392" s="278"/>
      <c r="B392" s="278"/>
      <c r="C392" s="278"/>
      <c r="D392" s="277"/>
      <c r="E392" s="278"/>
      <c r="F392" s="278"/>
      <c r="G392" s="247"/>
      <c r="H392" s="247"/>
      <c r="I392" s="247"/>
      <c r="J392" s="247"/>
      <c r="K392" s="247"/>
      <c r="L392" s="248"/>
      <c r="M392" s="249"/>
      <c r="N392" s="249"/>
      <c r="O392" s="242"/>
    </row>
    <row r="393" spans="1:15" x14ac:dyDescent="0.3">
      <c r="A393" s="278"/>
      <c r="B393" s="278"/>
      <c r="C393" s="278"/>
      <c r="D393" s="277"/>
      <c r="E393" s="278"/>
      <c r="F393" s="278"/>
      <c r="G393" s="247"/>
      <c r="H393" s="247"/>
      <c r="I393" s="247"/>
      <c r="J393" s="247"/>
      <c r="K393" s="247"/>
      <c r="L393" s="248"/>
      <c r="M393" s="249"/>
      <c r="N393" s="249"/>
      <c r="O393" s="242"/>
    </row>
    <row r="394" spans="1:15" x14ac:dyDescent="0.3">
      <c r="A394" s="278"/>
      <c r="B394" s="278"/>
      <c r="C394" s="278"/>
      <c r="D394" s="277"/>
      <c r="E394" s="278"/>
      <c r="F394" s="278"/>
      <c r="G394" s="247"/>
      <c r="H394" s="247"/>
      <c r="I394" s="247"/>
      <c r="J394" s="247"/>
      <c r="K394" s="247"/>
      <c r="L394" s="248"/>
      <c r="M394" s="249"/>
      <c r="N394" s="249"/>
      <c r="O394" s="242"/>
    </row>
    <row r="395" spans="1:15" x14ac:dyDescent="0.3">
      <c r="A395" s="278"/>
      <c r="B395" s="278"/>
      <c r="C395" s="278"/>
      <c r="D395" s="277"/>
      <c r="E395" s="278"/>
      <c r="F395" s="278"/>
      <c r="G395" s="247"/>
      <c r="H395" s="247"/>
      <c r="I395" s="247"/>
      <c r="J395" s="247"/>
      <c r="K395" s="247"/>
      <c r="L395" s="248"/>
      <c r="M395" s="249"/>
      <c r="N395" s="249"/>
      <c r="O395" s="242"/>
    </row>
    <row r="396" spans="1:15" x14ac:dyDescent="0.3">
      <c r="A396" s="278"/>
      <c r="B396" s="278"/>
      <c r="C396" s="278"/>
      <c r="D396" s="277"/>
      <c r="E396" s="278"/>
      <c r="F396" s="278"/>
      <c r="G396" s="247"/>
      <c r="H396" s="247"/>
      <c r="I396" s="247"/>
      <c r="J396" s="247"/>
      <c r="K396" s="247"/>
      <c r="L396" s="248"/>
      <c r="M396" s="249"/>
      <c r="N396" s="249"/>
      <c r="O396" s="242"/>
    </row>
    <row r="397" spans="1:15" x14ac:dyDescent="0.3">
      <c r="A397" s="278"/>
      <c r="B397" s="278"/>
      <c r="C397" s="278"/>
      <c r="D397" s="277"/>
      <c r="E397" s="278"/>
      <c r="F397" s="278"/>
      <c r="G397" s="247"/>
      <c r="H397" s="247"/>
      <c r="I397" s="247"/>
      <c r="J397" s="247"/>
      <c r="K397" s="247"/>
      <c r="L397" s="248"/>
      <c r="M397" s="249"/>
      <c r="N397" s="249"/>
      <c r="O397" s="242"/>
    </row>
    <row r="398" spans="1:15" x14ac:dyDescent="0.3">
      <c r="A398" s="278"/>
      <c r="B398" s="278"/>
      <c r="C398" s="278"/>
      <c r="D398" s="277"/>
      <c r="E398" s="278"/>
      <c r="F398" s="278"/>
      <c r="G398" s="247"/>
      <c r="H398" s="247"/>
      <c r="I398" s="247"/>
      <c r="J398" s="247"/>
      <c r="K398" s="247"/>
      <c r="L398" s="248"/>
      <c r="M398" s="249"/>
      <c r="N398" s="249"/>
      <c r="O398" s="242"/>
    </row>
    <row r="399" spans="1:15" x14ac:dyDescent="0.3">
      <c r="A399" s="278"/>
      <c r="B399" s="278"/>
      <c r="C399" s="278"/>
      <c r="D399" s="277"/>
      <c r="E399" s="278"/>
      <c r="F399" s="278"/>
      <c r="G399" s="247"/>
      <c r="H399" s="247"/>
      <c r="I399" s="247"/>
      <c r="J399" s="247"/>
      <c r="K399" s="247"/>
      <c r="L399" s="248"/>
      <c r="M399" s="249"/>
      <c r="N399" s="249"/>
      <c r="O399" s="242"/>
    </row>
    <row r="400" spans="1:15" x14ac:dyDescent="0.3">
      <c r="A400" s="278"/>
      <c r="B400" s="278"/>
      <c r="C400" s="278"/>
      <c r="D400" s="277"/>
      <c r="E400" s="278"/>
      <c r="F400" s="278"/>
      <c r="G400" s="247"/>
      <c r="H400" s="247"/>
      <c r="I400" s="247"/>
      <c r="J400" s="247"/>
      <c r="K400" s="247"/>
      <c r="L400" s="248"/>
      <c r="M400" s="249"/>
      <c r="N400" s="249"/>
      <c r="O400" s="242"/>
    </row>
    <row r="401" spans="1:15" x14ac:dyDescent="0.3">
      <c r="A401" s="278"/>
      <c r="B401" s="278"/>
      <c r="C401" s="278"/>
      <c r="D401" s="277"/>
      <c r="E401" s="278"/>
      <c r="F401" s="278"/>
      <c r="G401" s="247"/>
      <c r="H401" s="247"/>
      <c r="I401" s="247"/>
      <c r="J401" s="247"/>
      <c r="K401" s="247"/>
      <c r="L401" s="248"/>
      <c r="M401" s="249"/>
      <c r="N401" s="249"/>
      <c r="O401" s="242"/>
    </row>
    <row r="402" spans="1:15" x14ac:dyDescent="0.3">
      <c r="A402" s="278"/>
      <c r="B402" s="278"/>
      <c r="C402" s="278"/>
      <c r="D402" s="277"/>
      <c r="E402" s="278"/>
      <c r="F402" s="278"/>
      <c r="G402" s="247"/>
      <c r="H402" s="247"/>
      <c r="I402" s="247"/>
      <c r="J402" s="247"/>
      <c r="K402" s="247"/>
      <c r="L402" s="248"/>
      <c r="M402" s="249"/>
      <c r="N402" s="249"/>
      <c r="O402" s="242"/>
    </row>
    <row r="403" spans="1:15" x14ac:dyDescent="0.3">
      <c r="A403" s="278"/>
      <c r="B403" s="278"/>
      <c r="C403" s="278"/>
      <c r="D403" s="277"/>
      <c r="E403" s="278"/>
      <c r="F403" s="278"/>
      <c r="G403" s="247"/>
      <c r="H403" s="247"/>
      <c r="I403" s="247"/>
      <c r="J403" s="247"/>
      <c r="K403" s="247"/>
      <c r="L403" s="248"/>
      <c r="M403" s="249"/>
      <c r="N403" s="249"/>
      <c r="O403" s="242"/>
    </row>
    <row r="404" spans="1:15" x14ac:dyDescent="0.3">
      <c r="A404" s="278"/>
      <c r="B404" s="278"/>
      <c r="C404" s="278"/>
      <c r="D404" s="277"/>
      <c r="E404" s="278"/>
      <c r="F404" s="278"/>
      <c r="G404" s="247"/>
      <c r="H404" s="247"/>
      <c r="I404" s="247"/>
      <c r="J404" s="247"/>
      <c r="K404" s="247"/>
      <c r="L404" s="248"/>
      <c r="M404" s="249"/>
      <c r="N404" s="249"/>
      <c r="O404" s="242"/>
    </row>
    <row r="405" spans="1:15" x14ac:dyDescent="0.3">
      <c r="A405" s="278"/>
      <c r="B405" s="278"/>
      <c r="C405" s="278"/>
      <c r="D405" s="277"/>
      <c r="E405" s="278"/>
      <c r="F405" s="278"/>
      <c r="G405" s="247"/>
      <c r="H405" s="247"/>
      <c r="I405" s="247"/>
      <c r="J405" s="247"/>
      <c r="K405" s="247"/>
      <c r="L405" s="248"/>
      <c r="M405" s="249"/>
      <c r="N405" s="249"/>
      <c r="O405" s="242"/>
    </row>
    <row r="406" spans="1:15" x14ac:dyDescent="0.3">
      <c r="A406" s="278"/>
      <c r="B406" s="278"/>
      <c r="C406" s="278"/>
      <c r="D406" s="277"/>
      <c r="E406" s="278"/>
      <c r="F406" s="278"/>
      <c r="G406" s="247"/>
      <c r="H406" s="247"/>
      <c r="I406" s="247"/>
      <c r="J406" s="247"/>
      <c r="K406" s="247"/>
      <c r="L406" s="248"/>
      <c r="M406" s="249"/>
      <c r="N406" s="249"/>
      <c r="O406" s="242"/>
    </row>
    <row r="407" spans="1:15" x14ac:dyDescent="0.3">
      <c r="A407" s="278"/>
      <c r="B407" s="278"/>
      <c r="C407" s="278"/>
      <c r="D407" s="277"/>
      <c r="E407" s="278"/>
      <c r="F407" s="278"/>
      <c r="G407" s="247"/>
      <c r="H407" s="247"/>
      <c r="I407" s="247"/>
      <c r="J407" s="247"/>
      <c r="K407" s="247"/>
      <c r="L407" s="248"/>
      <c r="M407" s="249"/>
      <c r="N407" s="249"/>
      <c r="O407" s="242"/>
    </row>
    <row r="408" spans="1:15" x14ac:dyDescent="0.3">
      <c r="A408" s="278"/>
      <c r="B408" s="278"/>
      <c r="C408" s="278"/>
      <c r="D408" s="277"/>
      <c r="E408" s="278"/>
      <c r="F408" s="278"/>
      <c r="G408" s="20"/>
      <c r="H408" s="20"/>
      <c r="I408" s="20"/>
      <c r="J408" s="20"/>
      <c r="K408" s="20"/>
      <c r="L408" s="250"/>
      <c r="M408" s="251"/>
      <c r="N408" s="251"/>
      <c r="O408" s="88"/>
    </row>
    <row r="409" spans="1:15" x14ac:dyDescent="0.3">
      <c r="A409" s="278"/>
      <c r="B409" s="278"/>
      <c r="C409" s="278"/>
      <c r="D409" s="277"/>
      <c r="E409" s="278"/>
      <c r="F409" s="278"/>
      <c r="G409" s="20"/>
      <c r="H409" s="20"/>
      <c r="I409" s="20"/>
      <c r="J409" s="20"/>
      <c r="K409" s="20"/>
      <c r="L409" s="250"/>
      <c r="M409" s="251"/>
      <c r="N409" s="251"/>
      <c r="O409" s="88"/>
    </row>
    <row r="410" spans="1:15" x14ac:dyDescent="0.3">
      <c r="A410" s="278"/>
      <c r="B410" s="278"/>
      <c r="C410" s="278"/>
      <c r="D410" s="277"/>
      <c r="E410" s="278"/>
      <c r="F410" s="278"/>
      <c r="G410" s="20"/>
      <c r="H410" s="20"/>
      <c r="I410" s="20"/>
      <c r="J410" s="20"/>
      <c r="K410" s="20"/>
      <c r="L410" s="250"/>
      <c r="M410" s="251"/>
      <c r="N410" s="251"/>
      <c r="O410" s="88"/>
    </row>
    <row r="411" spans="1:15" x14ac:dyDescent="0.3">
      <c r="A411" s="278"/>
      <c r="B411" s="278"/>
      <c r="C411" s="278"/>
      <c r="D411" s="277"/>
      <c r="E411" s="278"/>
      <c r="F411" s="278"/>
      <c r="G411" s="20"/>
      <c r="H411" s="20"/>
      <c r="I411" s="20"/>
      <c r="J411" s="20"/>
      <c r="K411" s="20"/>
      <c r="L411" s="250"/>
      <c r="M411" s="251"/>
      <c r="N411" s="251"/>
      <c r="O411" s="88"/>
    </row>
    <row r="412" spans="1:15" x14ac:dyDescent="0.3">
      <c r="A412" s="278"/>
      <c r="B412" s="278"/>
      <c r="C412" s="278"/>
      <c r="D412" s="277"/>
      <c r="E412" s="278"/>
      <c r="F412" s="278"/>
      <c r="G412" s="20"/>
      <c r="H412" s="20"/>
      <c r="I412" s="20"/>
      <c r="J412" s="20"/>
      <c r="K412" s="20"/>
      <c r="L412" s="250"/>
      <c r="M412" s="251"/>
      <c r="N412" s="251"/>
      <c r="O412" s="88"/>
    </row>
    <row r="413" spans="1:15" x14ac:dyDescent="0.3">
      <c r="A413" s="278"/>
      <c r="B413" s="278"/>
      <c r="C413" s="278"/>
      <c r="D413" s="277"/>
      <c r="E413" s="278"/>
      <c r="F413" s="278"/>
      <c r="G413" s="20"/>
      <c r="H413" s="20"/>
      <c r="I413" s="20"/>
      <c r="J413" s="20"/>
      <c r="K413" s="20"/>
      <c r="L413" s="250"/>
      <c r="M413" s="251"/>
      <c r="N413" s="251"/>
      <c r="O413" s="88"/>
    </row>
    <row r="414" spans="1:15" x14ac:dyDescent="0.3">
      <c r="A414" s="278"/>
      <c r="B414" s="278"/>
      <c r="C414" s="278"/>
      <c r="D414" s="277"/>
      <c r="E414" s="278"/>
      <c r="F414" s="278"/>
      <c r="G414" s="20"/>
      <c r="H414" s="20"/>
      <c r="I414" s="20"/>
      <c r="J414" s="20"/>
      <c r="K414" s="20"/>
      <c r="L414" s="250"/>
      <c r="M414" s="251"/>
      <c r="N414" s="251"/>
      <c r="O414" s="88"/>
    </row>
    <row r="415" spans="1:15" x14ac:dyDescent="0.3">
      <c r="A415" s="278"/>
      <c r="B415" s="278"/>
      <c r="C415" s="278"/>
      <c r="D415" s="277"/>
      <c r="E415" s="278"/>
      <c r="F415" s="278"/>
      <c r="G415" s="20"/>
      <c r="H415" s="20"/>
      <c r="I415" s="20"/>
      <c r="J415" s="20"/>
      <c r="K415" s="20"/>
      <c r="L415" s="250"/>
      <c r="M415" s="251"/>
      <c r="N415" s="251"/>
      <c r="O415" s="88"/>
    </row>
    <row r="416" spans="1:15" x14ac:dyDescent="0.3">
      <c r="A416" s="278"/>
      <c r="B416" s="278"/>
      <c r="C416" s="278"/>
      <c r="D416" s="277"/>
      <c r="E416" s="278"/>
      <c r="F416" s="278"/>
      <c r="G416" s="20"/>
      <c r="H416" s="20"/>
      <c r="I416" s="20"/>
      <c r="J416" s="20"/>
      <c r="K416" s="20"/>
      <c r="L416" s="250"/>
      <c r="M416" s="251"/>
      <c r="N416" s="251"/>
      <c r="O416" s="88"/>
    </row>
    <row r="417" spans="1:15" x14ac:dyDescent="0.3">
      <c r="A417" s="278"/>
      <c r="B417" s="278"/>
      <c r="C417" s="278"/>
      <c r="D417" s="277"/>
      <c r="E417" s="278"/>
      <c r="F417" s="278"/>
      <c r="G417" s="20"/>
      <c r="H417" s="20"/>
      <c r="I417" s="20"/>
      <c r="J417" s="20"/>
      <c r="K417" s="20"/>
      <c r="L417" s="250"/>
      <c r="M417" s="251"/>
      <c r="N417" s="251"/>
      <c r="O417" s="88"/>
    </row>
    <row r="418" spans="1:15" x14ac:dyDescent="0.3">
      <c r="A418" s="278"/>
      <c r="B418" s="278"/>
      <c r="C418" s="278"/>
      <c r="D418" s="277"/>
      <c r="E418" s="278"/>
      <c r="F418" s="278"/>
      <c r="G418" s="20"/>
      <c r="H418" s="20"/>
      <c r="I418" s="20"/>
      <c r="J418" s="20"/>
      <c r="K418" s="20"/>
      <c r="L418" s="250"/>
      <c r="M418" s="251"/>
      <c r="N418" s="251"/>
      <c r="O418" s="88"/>
    </row>
    <row r="419" spans="1:15" x14ac:dyDescent="0.3">
      <c r="A419" s="278"/>
      <c r="B419" s="278"/>
      <c r="C419" s="278"/>
      <c r="D419" s="277"/>
      <c r="E419" s="278"/>
      <c r="F419" s="278"/>
      <c r="G419" s="20"/>
      <c r="H419" s="20"/>
      <c r="I419" s="20"/>
      <c r="J419" s="20"/>
      <c r="K419" s="20"/>
      <c r="L419" s="250"/>
      <c r="M419" s="251"/>
      <c r="N419" s="251"/>
      <c r="O419" s="88"/>
    </row>
    <row r="420" spans="1:15" x14ac:dyDescent="0.3">
      <c r="A420" s="278"/>
      <c r="B420" s="278"/>
      <c r="C420" s="278"/>
      <c r="D420" s="277"/>
      <c r="E420" s="278"/>
      <c r="F420" s="278"/>
      <c r="G420" s="20"/>
      <c r="H420" s="20"/>
      <c r="I420" s="20"/>
      <c r="J420" s="20"/>
      <c r="K420" s="20"/>
      <c r="L420" s="250"/>
      <c r="M420" s="251"/>
      <c r="N420" s="251"/>
      <c r="O420" s="88"/>
    </row>
    <row r="421" spans="1:15" x14ac:dyDescent="0.3">
      <c r="A421" s="278"/>
      <c r="B421" s="278"/>
      <c r="C421" s="278"/>
      <c r="D421" s="277"/>
      <c r="E421" s="278"/>
      <c r="F421" s="278"/>
      <c r="G421" s="20"/>
      <c r="H421" s="20"/>
      <c r="I421" s="20"/>
      <c r="J421" s="20"/>
      <c r="K421" s="20"/>
      <c r="L421" s="250"/>
      <c r="M421" s="251"/>
      <c r="N421" s="251"/>
      <c r="O421" s="88"/>
    </row>
    <row r="422" spans="1:15" x14ac:dyDescent="0.3">
      <c r="A422" s="278"/>
      <c r="B422" s="278"/>
      <c r="C422" s="278"/>
      <c r="D422" s="277"/>
      <c r="E422" s="278"/>
      <c r="F422" s="278"/>
      <c r="G422" s="20"/>
      <c r="H422" s="20"/>
      <c r="I422" s="20"/>
      <c r="J422" s="20"/>
      <c r="K422" s="20"/>
      <c r="L422" s="250"/>
      <c r="M422" s="251"/>
      <c r="N422" s="251"/>
      <c r="O422" s="88"/>
    </row>
    <row r="423" spans="1:15" x14ac:dyDescent="0.3">
      <c r="A423" s="278"/>
      <c r="B423" s="278"/>
      <c r="C423" s="278"/>
      <c r="D423" s="277"/>
      <c r="E423" s="278"/>
      <c r="F423" s="278"/>
      <c r="G423" s="20"/>
      <c r="H423" s="20"/>
      <c r="I423" s="20"/>
      <c r="J423" s="20"/>
      <c r="K423" s="20"/>
      <c r="L423" s="250"/>
      <c r="M423" s="251"/>
      <c r="N423" s="251"/>
      <c r="O423" s="88"/>
    </row>
    <row r="424" spans="1:15" x14ac:dyDescent="0.3">
      <c r="A424" s="278"/>
      <c r="B424" s="278"/>
      <c r="C424" s="278"/>
      <c r="D424" s="277"/>
      <c r="E424" s="278"/>
      <c r="F424" s="278"/>
      <c r="G424" s="20"/>
      <c r="H424" s="20"/>
      <c r="I424" s="20"/>
      <c r="J424" s="20"/>
      <c r="K424" s="20"/>
      <c r="L424" s="250"/>
      <c r="M424" s="251"/>
      <c r="N424" s="251"/>
      <c r="O424" s="88"/>
    </row>
    <row r="425" spans="1:15" x14ac:dyDescent="0.3">
      <c r="A425" s="278"/>
      <c r="B425" s="278"/>
      <c r="C425" s="278"/>
      <c r="D425" s="277"/>
      <c r="E425" s="278"/>
      <c r="F425" s="278"/>
      <c r="G425" s="20"/>
      <c r="H425" s="20"/>
      <c r="I425" s="20"/>
      <c r="J425" s="20"/>
      <c r="K425" s="20"/>
      <c r="L425" s="250"/>
      <c r="M425" s="251"/>
      <c r="N425" s="251"/>
      <c r="O425" s="88"/>
    </row>
    <row r="426" spans="1:15" x14ac:dyDescent="0.3">
      <c r="A426" s="278"/>
      <c r="B426" s="278"/>
      <c r="C426" s="278"/>
      <c r="D426" s="277"/>
      <c r="E426" s="278"/>
      <c r="F426" s="278"/>
      <c r="G426" s="20"/>
      <c r="H426" s="20"/>
      <c r="I426" s="20"/>
      <c r="J426" s="20"/>
      <c r="K426" s="20"/>
      <c r="L426" s="250"/>
      <c r="M426" s="251"/>
      <c r="N426" s="251"/>
      <c r="O426" s="88"/>
    </row>
    <row r="427" spans="1:15" x14ac:dyDescent="0.3">
      <c r="A427" s="278"/>
      <c r="B427" s="278"/>
      <c r="C427" s="278"/>
      <c r="D427" s="277"/>
      <c r="E427" s="278"/>
      <c r="F427" s="278"/>
      <c r="G427" s="20"/>
      <c r="H427" s="20"/>
      <c r="I427" s="20"/>
      <c r="J427" s="20"/>
      <c r="K427" s="20"/>
      <c r="L427" s="250"/>
      <c r="M427" s="251"/>
      <c r="N427" s="251"/>
      <c r="O427" s="88"/>
    </row>
    <row r="428" spans="1:15" x14ac:dyDescent="0.3">
      <c r="A428" s="278"/>
      <c r="B428" s="278"/>
      <c r="C428" s="278"/>
      <c r="D428" s="277"/>
      <c r="E428" s="278"/>
      <c r="F428" s="278"/>
      <c r="G428" s="20"/>
      <c r="H428" s="20"/>
      <c r="I428" s="20"/>
      <c r="J428" s="20"/>
      <c r="K428" s="20"/>
      <c r="L428" s="250"/>
      <c r="M428" s="251"/>
      <c r="N428" s="251"/>
      <c r="O428" s="88"/>
    </row>
    <row r="429" spans="1:15" x14ac:dyDescent="0.3">
      <c r="A429" s="278"/>
      <c r="B429" s="278"/>
      <c r="C429" s="278"/>
      <c r="D429" s="277"/>
      <c r="E429" s="278"/>
      <c r="F429" s="278"/>
      <c r="G429" s="20"/>
      <c r="H429" s="20"/>
      <c r="I429" s="20"/>
      <c r="J429" s="20"/>
      <c r="K429" s="20"/>
      <c r="L429" s="250"/>
      <c r="M429" s="251"/>
      <c r="N429" s="251"/>
      <c r="O429" s="88"/>
    </row>
    <row r="430" spans="1:15" x14ac:dyDescent="0.3">
      <c r="A430" s="278"/>
      <c r="B430" s="278"/>
      <c r="C430" s="278"/>
      <c r="D430" s="277"/>
      <c r="E430" s="278"/>
      <c r="F430" s="278"/>
      <c r="G430" s="20"/>
      <c r="H430" s="20"/>
      <c r="I430" s="20"/>
      <c r="J430" s="20"/>
      <c r="K430" s="20"/>
      <c r="L430" s="250"/>
      <c r="M430" s="251"/>
      <c r="N430" s="251"/>
      <c r="O430" s="88"/>
    </row>
    <row r="431" spans="1:15" x14ac:dyDescent="0.3">
      <c r="A431" s="278"/>
      <c r="B431" s="278"/>
      <c r="C431" s="278"/>
      <c r="D431" s="277"/>
      <c r="E431" s="278"/>
      <c r="F431" s="278"/>
      <c r="G431" s="20"/>
      <c r="H431" s="20"/>
      <c r="I431" s="20"/>
      <c r="J431" s="20"/>
      <c r="K431" s="20"/>
      <c r="L431" s="250"/>
      <c r="M431" s="251"/>
      <c r="N431" s="251"/>
      <c r="O431" s="88"/>
    </row>
    <row r="432" spans="1:15" x14ac:dyDescent="0.3">
      <c r="A432" s="278"/>
      <c r="B432" s="278"/>
      <c r="C432" s="278"/>
      <c r="D432" s="277"/>
      <c r="E432" s="278"/>
      <c r="F432" s="278"/>
      <c r="G432" s="20"/>
      <c r="H432" s="20"/>
      <c r="I432" s="20"/>
      <c r="J432" s="20"/>
      <c r="K432" s="20"/>
      <c r="L432" s="250"/>
      <c r="M432" s="251"/>
      <c r="N432" s="251"/>
      <c r="O432" s="88"/>
    </row>
    <row r="433" spans="1:15" x14ac:dyDescent="0.3">
      <c r="A433" s="278"/>
      <c r="B433" s="278"/>
      <c r="C433" s="278"/>
      <c r="D433" s="277"/>
      <c r="E433" s="278"/>
      <c r="F433" s="278"/>
      <c r="G433" s="20"/>
      <c r="H433" s="20"/>
      <c r="I433" s="20"/>
      <c r="J433" s="20"/>
      <c r="K433" s="20"/>
      <c r="L433" s="250"/>
      <c r="M433" s="251"/>
      <c r="N433" s="251"/>
      <c r="O433" s="88"/>
    </row>
    <row r="434" spans="1:15" x14ac:dyDescent="0.3">
      <c r="A434" s="278"/>
      <c r="B434" s="278"/>
      <c r="C434" s="278"/>
      <c r="D434" s="277"/>
      <c r="E434" s="278"/>
      <c r="F434" s="278"/>
      <c r="G434" s="20"/>
      <c r="H434" s="20"/>
      <c r="I434" s="20"/>
      <c r="J434" s="20"/>
      <c r="K434" s="20"/>
      <c r="L434" s="250"/>
      <c r="M434" s="251"/>
      <c r="N434" s="251"/>
      <c r="O434" s="88"/>
    </row>
    <row r="435" spans="1:15" x14ac:dyDescent="0.3">
      <c r="A435" s="278"/>
      <c r="B435" s="278"/>
      <c r="C435" s="278"/>
      <c r="D435" s="277"/>
      <c r="E435" s="278"/>
      <c r="F435" s="278"/>
      <c r="G435" s="20"/>
      <c r="H435" s="20"/>
      <c r="I435" s="20"/>
      <c r="J435" s="20"/>
      <c r="K435" s="20"/>
      <c r="L435" s="250"/>
      <c r="M435" s="251"/>
      <c r="N435" s="251"/>
      <c r="O435" s="88"/>
    </row>
    <row r="436" spans="1:15" x14ac:dyDescent="0.3">
      <c r="A436" s="278"/>
      <c r="B436" s="278"/>
      <c r="C436" s="278"/>
      <c r="D436" s="277"/>
      <c r="E436" s="278"/>
      <c r="F436" s="278"/>
      <c r="G436" s="20"/>
      <c r="H436" s="20"/>
      <c r="I436" s="20"/>
      <c r="J436" s="20"/>
      <c r="K436" s="20"/>
      <c r="L436" s="250"/>
      <c r="M436" s="251"/>
      <c r="N436" s="251"/>
      <c r="O436" s="88"/>
    </row>
    <row r="437" spans="1:15" x14ac:dyDescent="0.3">
      <c r="A437" s="278"/>
      <c r="B437" s="278"/>
      <c r="C437" s="278"/>
      <c r="D437" s="277"/>
      <c r="E437" s="278"/>
      <c r="F437" s="278"/>
      <c r="G437" s="20"/>
      <c r="H437" s="20"/>
      <c r="I437" s="20"/>
      <c r="J437" s="20"/>
      <c r="K437" s="20"/>
      <c r="L437" s="250"/>
      <c r="M437" s="251"/>
      <c r="N437" s="251"/>
      <c r="O437" s="88"/>
    </row>
    <row r="438" spans="1:15" x14ac:dyDescent="0.3">
      <c r="A438" s="278"/>
      <c r="B438" s="278"/>
      <c r="C438" s="278"/>
      <c r="D438" s="277"/>
      <c r="E438" s="278"/>
      <c r="F438" s="278"/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1:15" x14ac:dyDescent="0.3">
      <c r="A439" s="278"/>
      <c r="B439" s="278"/>
      <c r="C439" s="278"/>
      <c r="D439" s="277"/>
      <c r="E439" s="278"/>
      <c r="F439" s="278"/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1:15" x14ac:dyDescent="0.3">
      <c r="A440" s="278"/>
      <c r="B440" s="278"/>
      <c r="C440" s="278"/>
      <c r="D440" s="277"/>
      <c r="E440" s="278"/>
      <c r="F440" s="278"/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1:15" x14ac:dyDescent="0.3">
      <c r="A441" s="278"/>
      <c r="B441" s="278"/>
      <c r="C441" s="278"/>
      <c r="D441" s="277"/>
      <c r="E441" s="278"/>
      <c r="F441" s="278"/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1:15" x14ac:dyDescent="0.3">
      <c r="A442" s="278"/>
      <c r="B442" s="278"/>
      <c r="C442" s="278"/>
      <c r="D442" s="277"/>
      <c r="E442" s="278"/>
      <c r="F442" s="278"/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1:15" x14ac:dyDescent="0.3">
      <c r="A443" s="278"/>
      <c r="B443" s="278"/>
      <c r="C443" s="278"/>
      <c r="D443" s="277"/>
      <c r="E443" s="278"/>
      <c r="F443" s="278"/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1:15" x14ac:dyDescent="0.3">
      <c r="A444" s="278"/>
      <c r="B444" s="278"/>
      <c r="C444" s="278"/>
      <c r="D444" s="277"/>
      <c r="E444" s="278"/>
      <c r="F444" s="278"/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1:15" x14ac:dyDescent="0.3">
      <c r="A445" s="278"/>
      <c r="B445" s="278"/>
      <c r="C445" s="278"/>
      <c r="D445" s="277"/>
      <c r="E445" s="278"/>
      <c r="F445" s="278"/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1:15" x14ac:dyDescent="0.3">
      <c r="A446" s="278"/>
      <c r="B446" s="278"/>
      <c r="C446" s="278"/>
      <c r="D446" s="277"/>
      <c r="E446" s="278"/>
      <c r="F446" s="278"/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1:15" x14ac:dyDescent="0.3">
      <c r="A447" s="278"/>
      <c r="B447" s="278"/>
      <c r="C447" s="278"/>
      <c r="D447" s="277"/>
      <c r="E447" s="278"/>
      <c r="F447" s="278"/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1:15" x14ac:dyDescent="0.3">
      <c r="A448" s="278"/>
      <c r="B448" s="278"/>
      <c r="C448" s="278"/>
      <c r="D448" s="277"/>
      <c r="E448" s="278"/>
      <c r="F448" s="278"/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1:15" x14ac:dyDescent="0.3">
      <c r="A449" s="278"/>
      <c r="B449" s="278"/>
      <c r="C449" s="278"/>
      <c r="D449" s="277"/>
      <c r="E449" s="278"/>
      <c r="F449" s="278"/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1:15" x14ac:dyDescent="0.3">
      <c r="A450" s="278"/>
      <c r="B450" s="278"/>
      <c r="C450" s="278"/>
      <c r="D450" s="277"/>
      <c r="E450" s="278"/>
      <c r="F450" s="278"/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1:15" x14ac:dyDescent="0.3">
      <c r="A451" s="278"/>
      <c r="B451" s="278"/>
      <c r="C451" s="278"/>
      <c r="D451" s="277"/>
      <c r="E451" s="278"/>
      <c r="F451" s="278"/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1:15" x14ac:dyDescent="0.3">
      <c r="A452" s="278"/>
      <c r="B452" s="278"/>
      <c r="C452" s="278"/>
      <c r="D452" s="277"/>
      <c r="E452" s="278"/>
      <c r="F452" s="278"/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1:15" x14ac:dyDescent="0.3">
      <c r="A453" s="278"/>
      <c r="B453" s="278"/>
      <c r="C453" s="278"/>
      <c r="D453" s="277"/>
      <c r="E453" s="278"/>
      <c r="F453" s="278"/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1:15" x14ac:dyDescent="0.3">
      <c r="A454" s="278"/>
      <c r="B454" s="278"/>
      <c r="C454" s="278"/>
      <c r="D454" s="277"/>
      <c r="E454" s="278"/>
      <c r="F454" s="278"/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1:15" x14ac:dyDescent="0.3">
      <c r="A455" s="278"/>
      <c r="B455" s="278"/>
      <c r="C455" s="278"/>
      <c r="D455" s="277"/>
      <c r="E455" s="278"/>
      <c r="F455" s="278"/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1:15" x14ac:dyDescent="0.3">
      <c r="A456" s="278"/>
      <c r="B456" s="278"/>
      <c r="C456" s="278"/>
      <c r="D456" s="277"/>
      <c r="E456" s="278"/>
      <c r="F456" s="278"/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1:15" x14ac:dyDescent="0.3">
      <c r="A457" s="278"/>
      <c r="B457" s="278"/>
      <c r="C457" s="278"/>
      <c r="D457" s="277"/>
      <c r="E457" s="278"/>
      <c r="F457" s="278"/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1:15" x14ac:dyDescent="0.3">
      <c r="A458" s="278"/>
      <c r="B458" s="278"/>
      <c r="C458" s="278"/>
      <c r="D458" s="277"/>
      <c r="E458" s="278"/>
      <c r="F458" s="278"/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1:15" x14ac:dyDescent="0.3">
      <c r="A459" s="278"/>
      <c r="B459" s="278"/>
      <c r="C459" s="278"/>
      <c r="D459" s="277"/>
      <c r="E459" s="278"/>
      <c r="F459" s="278"/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1:15" x14ac:dyDescent="0.3">
      <c r="A460" s="278"/>
      <c r="B460" s="278"/>
      <c r="C460" s="278"/>
      <c r="D460" s="277"/>
      <c r="E460" s="278"/>
      <c r="F460" s="278"/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1:15" x14ac:dyDescent="0.3">
      <c r="A461" s="278"/>
      <c r="B461" s="278"/>
      <c r="C461" s="278"/>
      <c r="D461" s="277"/>
      <c r="E461" s="278"/>
      <c r="F461" s="278"/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1:15" x14ac:dyDescent="0.3">
      <c r="A462" s="278"/>
      <c r="B462" s="278"/>
      <c r="C462" s="278"/>
      <c r="D462" s="277"/>
      <c r="E462" s="278"/>
      <c r="F462" s="278"/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1:15" x14ac:dyDescent="0.3">
      <c r="A463" s="278"/>
      <c r="B463" s="278"/>
      <c r="C463" s="278"/>
      <c r="D463" s="277"/>
      <c r="E463" s="278"/>
      <c r="F463" s="278"/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1:15" x14ac:dyDescent="0.3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3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3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3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3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3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3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3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3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3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3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3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3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3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3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3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3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3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3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3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3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3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3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3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3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3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3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3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3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3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3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3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3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3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3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3">
      <c r="G499" s="20"/>
      <c r="H499" s="20"/>
      <c r="I499" s="20"/>
      <c r="J499" s="20"/>
      <c r="K499" s="20"/>
      <c r="L499" s="251"/>
      <c r="M499" s="251"/>
      <c r="N499" s="251"/>
      <c r="O499" s="88"/>
    </row>
    <row r="500" spans="7:15" x14ac:dyDescent="0.3">
      <c r="G500" s="20"/>
      <c r="H500" s="20"/>
      <c r="I500" s="20"/>
      <c r="J500" s="20"/>
      <c r="K500" s="20"/>
      <c r="L500" s="251"/>
      <c r="M500" s="251"/>
      <c r="N500" s="251"/>
      <c r="O500" s="88"/>
    </row>
    <row r="501" spans="7:15" x14ac:dyDescent="0.3">
      <c r="G501" s="20"/>
      <c r="H501" s="20"/>
      <c r="I501" s="20"/>
      <c r="J501" s="20"/>
      <c r="K501" s="20"/>
      <c r="L501" s="251"/>
      <c r="M501" s="251"/>
      <c r="N501" s="251"/>
      <c r="O501" s="88"/>
    </row>
    <row r="502" spans="7:15" x14ac:dyDescent="0.3">
      <c r="G502" s="20"/>
      <c r="H502" s="20"/>
      <c r="I502" s="20"/>
      <c r="J502" s="20"/>
      <c r="K502" s="20"/>
      <c r="L502" s="251"/>
      <c r="M502" s="251"/>
      <c r="N502" s="251"/>
      <c r="O502" s="88"/>
    </row>
    <row r="503" spans="7:15" x14ac:dyDescent="0.3">
      <c r="G503" s="20"/>
      <c r="H503" s="20"/>
      <c r="I503" s="20"/>
      <c r="J503" s="20"/>
      <c r="K503" s="20"/>
      <c r="L503" s="251"/>
      <c r="M503" s="251"/>
      <c r="N503" s="251"/>
      <c r="O503" s="88"/>
    </row>
    <row r="504" spans="7:15" x14ac:dyDescent="0.3">
      <c r="G504" s="20"/>
      <c r="H504" s="20"/>
      <c r="I504" s="20"/>
      <c r="J504" s="20"/>
      <c r="K504" s="20"/>
      <c r="L504" s="251"/>
      <c r="M504" s="251"/>
      <c r="N504" s="251"/>
      <c r="O504" s="88"/>
    </row>
    <row r="505" spans="7:15" x14ac:dyDescent="0.3">
      <c r="G505" s="20"/>
      <c r="H505" s="20"/>
      <c r="I505" s="20"/>
      <c r="J505" s="20"/>
      <c r="K505" s="20"/>
      <c r="L505" s="251"/>
      <c r="M505" s="251"/>
      <c r="N505" s="251"/>
      <c r="O505" s="88"/>
    </row>
    <row r="506" spans="7:15" x14ac:dyDescent="0.3">
      <c r="G506" s="20"/>
      <c r="H506" s="20"/>
      <c r="I506" s="20"/>
      <c r="J506" s="20"/>
      <c r="K506" s="20"/>
      <c r="L506" s="251"/>
      <c r="M506" s="251"/>
      <c r="N506" s="251"/>
      <c r="O506" s="88"/>
    </row>
    <row r="507" spans="7:15" x14ac:dyDescent="0.3">
      <c r="G507" s="20"/>
      <c r="H507" s="20"/>
      <c r="I507" s="20"/>
      <c r="J507" s="20"/>
      <c r="K507" s="20"/>
      <c r="L507" s="251"/>
      <c r="M507" s="251"/>
      <c r="N507" s="251"/>
      <c r="O507" s="88"/>
    </row>
    <row r="508" spans="7:15" x14ac:dyDescent="0.3">
      <c r="G508" s="20"/>
      <c r="H508" s="20"/>
      <c r="I508" s="20"/>
      <c r="J508" s="20"/>
      <c r="K508" s="20"/>
      <c r="L508" s="251"/>
      <c r="M508" s="251"/>
      <c r="N508" s="251"/>
      <c r="O508" s="88"/>
    </row>
    <row r="509" spans="7:15" x14ac:dyDescent="0.3">
      <c r="G509" s="20"/>
      <c r="H509" s="20"/>
      <c r="I509" s="20"/>
      <c r="J509" s="20"/>
      <c r="K509" s="20"/>
      <c r="L509" s="251"/>
      <c r="M509" s="251"/>
      <c r="N509" s="251"/>
      <c r="O509" s="88"/>
    </row>
    <row r="510" spans="7:15" x14ac:dyDescent="0.3">
      <c r="G510" s="20"/>
      <c r="H510" s="20"/>
      <c r="I510" s="20"/>
      <c r="J510" s="20"/>
      <c r="K510" s="20"/>
      <c r="L510" s="251"/>
      <c r="M510" s="251"/>
      <c r="N510" s="251"/>
      <c r="O510" s="88"/>
    </row>
    <row r="511" spans="7:15" x14ac:dyDescent="0.3">
      <c r="G511" s="20"/>
      <c r="H511" s="20"/>
      <c r="I511" s="20"/>
      <c r="J511" s="20"/>
      <c r="K511" s="20"/>
      <c r="L511" s="251"/>
      <c r="M511" s="251"/>
      <c r="N511" s="251"/>
      <c r="O511" s="88"/>
    </row>
    <row r="512" spans="7:15" x14ac:dyDescent="0.3">
      <c r="G512" s="20"/>
      <c r="H512" s="20"/>
      <c r="I512" s="20"/>
      <c r="J512" s="20"/>
      <c r="K512" s="20"/>
      <c r="L512" s="251"/>
      <c r="M512" s="251"/>
      <c r="N512" s="251"/>
      <c r="O512" s="88"/>
    </row>
    <row r="513" spans="7:15" x14ac:dyDescent="0.3">
      <c r="G513" s="20"/>
      <c r="H513" s="20"/>
      <c r="I513" s="20"/>
      <c r="J513" s="20"/>
      <c r="K513" s="20"/>
      <c r="L513" s="251"/>
      <c r="M513" s="251"/>
      <c r="N513" s="251"/>
      <c r="O513" s="88"/>
    </row>
    <row r="514" spans="7:15" x14ac:dyDescent="0.3">
      <c r="G514" s="20"/>
      <c r="H514" s="20"/>
      <c r="I514" s="20"/>
      <c r="J514" s="20"/>
      <c r="K514" s="20"/>
      <c r="L514" s="251"/>
      <c r="M514" s="251"/>
      <c r="N514" s="251"/>
      <c r="O514" s="88"/>
    </row>
    <row r="515" spans="7:15" x14ac:dyDescent="0.3">
      <c r="G515" s="20"/>
      <c r="H515" s="20"/>
      <c r="I515" s="20"/>
      <c r="J515" s="20"/>
      <c r="K515" s="20"/>
      <c r="L515" s="251"/>
      <c r="M515" s="251"/>
      <c r="N515" s="251"/>
      <c r="O515" s="88"/>
    </row>
    <row r="516" spans="7:15" x14ac:dyDescent="0.3">
      <c r="G516" s="20"/>
      <c r="H516" s="20"/>
      <c r="I516" s="20"/>
      <c r="J516" s="20"/>
      <c r="K516" s="20"/>
      <c r="L516" s="251"/>
      <c r="M516" s="251"/>
      <c r="N516" s="251"/>
      <c r="O516" s="88"/>
    </row>
    <row r="517" spans="7:15" x14ac:dyDescent="0.3">
      <c r="G517" s="20"/>
      <c r="H517" s="20"/>
      <c r="I517" s="20"/>
      <c r="J517" s="20"/>
      <c r="K517" s="20"/>
      <c r="L517" s="251"/>
      <c r="M517" s="251"/>
      <c r="N517" s="251"/>
      <c r="O517" s="88"/>
    </row>
    <row r="518" spans="7:15" x14ac:dyDescent="0.3">
      <c r="G518" s="20"/>
      <c r="H518" s="20"/>
      <c r="I518" s="20"/>
      <c r="J518" s="20"/>
      <c r="K518" s="20"/>
      <c r="L518" s="251"/>
      <c r="M518" s="251"/>
      <c r="N518" s="251"/>
      <c r="O518" s="88"/>
    </row>
    <row r="519" spans="7:15" x14ac:dyDescent="0.3">
      <c r="G519" s="20"/>
      <c r="H519" s="20"/>
      <c r="I519" s="20"/>
      <c r="J519" s="20"/>
      <c r="K519" s="20"/>
      <c r="L519" s="251"/>
      <c r="M519" s="251"/>
      <c r="N519" s="251"/>
      <c r="O519" s="88"/>
    </row>
    <row r="520" spans="7:15" x14ac:dyDescent="0.3">
      <c r="G520" s="20"/>
      <c r="H520" s="20"/>
      <c r="I520" s="20"/>
      <c r="J520" s="20"/>
      <c r="K520" s="20"/>
      <c r="L520" s="251"/>
      <c r="M520" s="251"/>
      <c r="N520" s="251"/>
      <c r="O520" s="88"/>
    </row>
    <row r="521" spans="7:15" x14ac:dyDescent="0.3">
      <c r="G521" s="20"/>
      <c r="H521" s="20"/>
      <c r="I521" s="20"/>
      <c r="J521" s="20"/>
      <c r="K521" s="20"/>
      <c r="L521" s="251"/>
      <c r="M521" s="251"/>
      <c r="N521" s="251"/>
      <c r="O521" s="88"/>
    </row>
    <row r="522" spans="7:15" x14ac:dyDescent="0.3">
      <c r="G522" s="20"/>
      <c r="H522" s="20"/>
      <c r="I522" s="20"/>
      <c r="J522" s="20"/>
      <c r="K522" s="20"/>
      <c r="L522" s="251"/>
      <c r="M522" s="251"/>
      <c r="N522" s="251"/>
      <c r="O522" s="88"/>
    </row>
    <row r="523" spans="7:15" x14ac:dyDescent="0.3">
      <c r="G523" s="20"/>
      <c r="H523" s="20"/>
      <c r="I523" s="20"/>
      <c r="J523" s="20"/>
      <c r="K523" s="20"/>
      <c r="L523" s="251"/>
      <c r="M523" s="251"/>
      <c r="N523" s="251"/>
      <c r="O523" s="88"/>
    </row>
    <row r="524" spans="7:15" x14ac:dyDescent="0.3">
      <c r="G524" s="20"/>
      <c r="H524" s="20"/>
      <c r="I524" s="20"/>
      <c r="J524" s="20"/>
      <c r="K524" s="20"/>
      <c r="L524" s="251"/>
      <c r="M524" s="251"/>
      <c r="N524" s="251"/>
      <c r="O524" s="88"/>
    </row>
    <row r="525" spans="7:15" x14ac:dyDescent="0.3">
      <c r="G525" s="20"/>
      <c r="H525" s="20"/>
      <c r="I525" s="20"/>
      <c r="J525" s="20"/>
      <c r="K525" s="20"/>
      <c r="L525" s="251"/>
      <c r="M525" s="251"/>
      <c r="N525" s="251"/>
      <c r="O525" s="88"/>
    </row>
    <row r="526" spans="7:15" x14ac:dyDescent="0.3">
      <c r="G526" s="20"/>
      <c r="H526" s="20"/>
      <c r="I526" s="20"/>
      <c r="J526" s="20"/>
      <c r="K526" s="20"/>
      <c r="L526" s="251"/>
      <c r="M526" s="251"/>
      <c r="N526" s="251"/>
      <c r="O526" s="88"/>
    </row>
    <row r="527" spans="7:15" x14ac:dyDescent="0.3">
      <c r="G527" s="20"/>
      <c r="H527" s="20"/>
      <c r="I527" s="20"/>
      <c r="J527" s="20"/>
      <c r="K527" s="20"/>
      <c r="L527" s="251"/>
      <c r="M527" s="251"/>
      <c r="N527" s="251"/>
      <c r="O527" s="88"/>
    </row>
    <row r="528" spans="7:15" x14ac:dyDescent="0.3">
      <c r="G528" s="20"/>
      <c r="H528" s="20"/>
      <c r="I528" s="20"/>
      <c r="J528" s="20"/>
      <c r="K528" s="20"/>
      <c r="L528" s="251"/>
      <c r="M528" s="251"/>
      <c r="N528" s="251"/>
      <c r="O528" s="88"/>
    </row>
    <row r="529" spans="7:15" x14ac:dyDescent="0.3">
      <c r="G529" s="20"/>
      <c r="H529" s="20"/>
      <c r="I529" s="20"/>
      <c r="J529" s="20"/>
      <c r="K529" s="20"/>
      <c r="L529" s="251"/>
      <c r="M529" s="251"/>
      <c r="N529" s="251"/>
      <c r="O529" s="88"/>
    </row>
    <row r="530" spans="7:15" x14ac:dyDescent="0.3">
      <c r="G530" s="20"/>
      <c r="H530" s="20"/>
      <c r="I530" s="20"/>
      <c r="J530" s="20"/>
      <c r="K530" s="20"/>
      <c r="L530" s="251"/>
      <c r="M530" s="251"/>
      <c r="N530" s="251"/>
      <c r="O530" s="88"/>
    </row>
    <row r="531" spans="7:15" x14ac:dyDescent="0.3">
      <c r="G531" s="20"/>
      <c r="H531" s="20"/>
      <c r="I531" s="20"/>
      <c r="J531" s="20"/>
      <c r="K531" s="20"/>
      <c r="L531" s="251"/>
      <c r="M531" s="251"/>
      <c r="N531" s="251"/>
      <c r="O531" s="88"/>
    </row>
    <row r="532" spans="7:15" x14ac:dyDescent="0.3">
      <c r="G532" s="20"/>
      <c r="H532" s="20"/>
      <c r="I532" s="20"/>
      <c r="J532" s="20"/>
      <c r="K532" s="20"/>
      <c r="L532" s="251"/>
      <c r="M532" s="251"/>
      <c r="N532" s="251"/>
      <c r="O532" s="88"/>
    </row>
    <row r="533" spans="7:15" x14ac:dyDescent="0.3">
      <c r="G533" s="20"/>
      <c r="H533" s="20"/>
      <c r="I533" s="20"/>
      <c r="J533" s="20"/>
      <c r="K533" s="20"/>
      <c r="L533" s="251"/>
      <c r="M533" s="251"/>
      <c r="N533" s="251"/>
      <c r="O533" s="88"/>
    </row>
    <row r="534" spans="7:15" x14ac:dyDescent="0.3">
      <c r="G534" s="20"/>
      <c r="H534" s="20"/>
      <c r="I534" s="20"/>
      <c r="J534" s="20"/>
      <c r="K534" s="20"/>
      <c r="L534" s="251"/>
      <c r="M534" s="251"/>
      <c r="N534" s="251"/>
      <c r="O534" s="88"/>
    </row>
    <row r="535" spans="7:15" x14ac:dyDescent="0.3">
      <c r="G535" s="20"/>
      <c r="H535" s="20"/>
      <c r="I535" s="20"/>
      <c r="J535" s="20"/>
      <c r="K535" s="20"/>
      <c r="L535" s="251"/>
      <c r="M535" s="251"/>
      <c r="N535" s="251"/>
      <c r="O535" s="88"/>
    </row>
    <row r="536" spans="7:15" x14ac:dyDescent="0.3">
      <c r="G536" s="20"/>
      <c r="H536" s="20"/>
      <c r="I536" s="20"/>
      <c r="J536" s="20"/>
      <c r="K536" s="20"/>
      <c r="L536" s="251"/>
      <c r="M536" s="251"/>
      <c r="N536" s="251"/>
      <c r="O536" s="88"/>
    </row>
    <row r="537" spans="7:15" x14ac:dyDescent="0.3">
      <c r="G537" s="20"/>
      <c r="H537" s="20"/>
      <c r="I537" s="20"/>
      <c r="J537" s="20"/>
      <c r="K537" s="20"/>
      <c r="L537" s="251"/>
      <c r="M537" s="251"/>
      <c r="N537" s="251"/>
      <c r="O537" s="88"/>
    </row>
    <row r="538" spans="7:15" x14ac:dyDescent="0.3">
      <c r="G538" s="20"/>
      <c r="H538" s="20"/>
      <c r="I538" s="20"/>
      <c r="J538" s="20"/>
      <c r="K538" s="20"/>
      <c r="L538" s="251"/>
      <c r="M538" s="251"/>
      <c r="N538" s="251"/>
      <c r="O538" s="88"/>
    </row>
    <row r="539" spans="7:15" x14ac:dyDescent="0.3">
      <c r="G539" s="20"/>
      <c r="H539" s="20"/>
      <c r="I539" s="20"/>
      <c r="J539" s="20"/>
      <c r="K539" s="20"/>
      <c r="L539" s="251"/>
      <c r="M539" s="251"/>
      <c r="N539" s="251"/>
      <c r="O539" s="88"/>
    </row>
    <row r="540" spans="7:15" x14ac:dyDescent="0.3">
      <c r="G540" s="20"/>
      <c r="H540" s="20"/>
      <c r="I540" s="20"/>
      <c r="J540" s="20"/>
      <c r="K540" s="20"/>
      <c r="L540" s="251"/>
      <c r="M540" s="251"/>
      <c r="N540" s="251"/>
      <c r="O540" s="88"/>
    </row>
    <row r="541" spans="7:15" x14ac:dyDescent="0.3">
      <c r="G541" s="20"/>
      <c r="H541" s="20"/>
      <c r="I541" s="20"/>
      <c r="J541" s="20"/>
      <c r="K541" s="20"/>
      <c r="L541" s="251"/>
      <c r="M541" s="251"/>
      <c r="N541" s="251"/>
      <c r="O541" s="88"/>
    </row>
    <row r="542" spans="7:15" x14ac:dyDescent="0.3">
      <c r="G542" s="20"/>
      <c r="H542" s="20"/>
      <c r="I542" s="20"/>
      <c r="J542" s="20"/>
      <c r="K542" s="20"/>
      <c r="L542" s="251"/>
      <c r="M542" s="251"/>
      <c r="N542" s="251"/>
      <c r="O542" s="88"/>
    </row>
    <row r="543" spans="7:15" x14ac:dyDescent="0.3">
      <c r="G543" s="20"/>
      <c r="H543" s="20"/>
      <c r="I543" s="20"/>
      <c r="J543" s="20"/>
      <c r="K543" s="20"/>
      <c r="L543" s="251"/>
      <c r="M543" s="251"/>
      <c r="N543" s="251"/>
      <c r="O543" s="88"/>
    </row>
    <row r="544" spans="7:15" x14ac:dyDescent="0.3">
      <c r="G544" s="20"/>
      <c r="H544" s="20"/>
      <c r="I544" s="20"/>
      <c r="J544" s="20"/>
      <c r="K544" s="20"/>
      <c r="L544" s="251"/>
      <c r="M544" s="251"/>
      <c r="N544" s="251"/>
      <c r="O544" s="88"/>
    </row>
    <row r="545" spans="7:15" x14ac:dyDescent="0.3">
      <c r="G545" s="20"/>
      <c r="H545" s="20"/>
      <c r="I545" s="20"/>
      <c r="J545" s="20"/>
      <c r="K545" s="20"/>
      <c r="L545" s="251"/>
      <c r="M545" s="251"/>
      <c r="N545" s="251"/>
      <c r="O545" s="88"/>
    </row>
    <row r="546" spans="7:15" x14ac:dyDescent="0.3">
      <c r="G546" s="20"/>
      <c r="H546" s="20"/>
      <c r="I546" s="20"/>
      <c r="J546" s="20"/>
      <c r="K546" s="20"/>
      <c r="L546" s="251"/>
      <c r="M546" s="251"/>
      <c r="N546" s="251"/>
      <c r="O546" s="88"/>
    </row>
    <row r="547" spans="7:15" x14ac:dyDescent="0.3">
      <c r="G547" s="20"/>
      <c r="H547" s="20"/>
      <c r="I547" s="20"/>
      <c r="J547" s="20"/>
      <c r="K547" s="20"/>
      <c r="L547" s="251"/>
      <c r="M547" s="251"/>
      <c r="N547" s="251"/>
      <c r="O547" s="88"/>
    </row>
    <row r="548" spans="7:15" x14ac:dyDescent="0.3">
      <c r="G548" s="20"/>
      <c r="H548" s="20"/>
      <c r="I548" s="20"/>
      <c r="J548" s="20"/>
      <c r="K548" s="20"/>
      <c r="L548" s="251"/>
      <c r="M548" s="251"/>
      <c r="N548" s="251"/>
      <c r="O548" s="88"/>
    </row>
    <row r="549" spans="7:15" x14ac:dyDescent="0.3">
      <c r="G549" s="20"/>
      <c r="H549" s="20"/>
      <c r="I549" s="20"/>
      <c r="J549" s="20"/>
      <c r="K549" s="20"/>
      <c r="L549" s="251"/>
      <c r="M549" s="251"/>
      <c r="N549" s="251"/>
      <c r="O549" s="88"/>
    </row>
    <row r="550" spans="7:15" x14ac:dyDescent="0.3">
      <c r="G550" s="20"/>
      <c r="H550" s="20"/>
      <c r="I550" s="20"/>
      <c r="J550" s="20"/>
      <c r="K550" s="20"/>
      <c r="L550" s="251"/>
      <c r="M550" s="251"/>
      <c r="N550" s="251"/>
      <c r="O550" s="88"/>
    </row>
    <row r="551" spans="7:15" x14ac:dyDescent="0.3">
      <c r="G551" s="20"/>
      <c r="H551" s="20"/>
      <c r="I551" s="20"/>
      <c r="J551" s="20"/>
      <c r="K551" s="20"/>
      <c r="L551" s="251"/>
      <c r="M551" s="251"/>
      <c r="N551" s="251"/>
      <c r="O551" s="88"/>
    </row>
    <row r="552" spans="7:15" x14ac:dyDescent="0.3">
      <c r="G552" s="20"/>
      <c r="H552" s="20"/>
      <c r="I552" s="20"/>
      <c r="J552" s="20"/>
      <c r="K552" s="20"/>
      <c r="L552" s="251"/>
      <c r="M552" s="251"/>
      <c r="N552" s="251"/>
      <c r="O552" s="88"/>
    </row>
    <row r="553" spans="7:15" x14ac:dyDescent="0.3">
      <c r="G553" s="20"/>
      <c r="H553" s="20"/>
      <c r="I553" s="20"/>
      <c r="J553" s="20"/>
      <c r="K553" s="20"/>
      <c r="L553" s="251"/>
      <c r="M553" s="251"/>
      <c r="N553" s="251"/>
      <c r="O553" s="88"/>
    </row>
    <row r="554" spans="7:15" x14ac:dyDescent="0.3">
      <c r="G554" s="20"/>
      <c r="H554" s="20"/>
      <c r="I554" s="20"/>
      <c r="J554" s="20"/>
      <c r="K554" s="20"/>
      <c r="L554" s="251"/>
      <c r="M554" s="251"/>
      <c r="N554" s="251"/>
      <c r="O554" s="88"/>
    </row>
    <row r="555" spans="7:15" x14ac:dyDescent="0.3">
      <c r="G555" s="20"/>
      <c r="H555" s="20"/>
      <c r="I555" s="20"/>
      <c r="J555" s="20"/>
      <c r="K555" s="20"/>
      <c r="L555" s="251"/>
      <c r="M555" s="251"/>
      <c r="N555" s="251"/>
      <c r="O555" s="88"/>
    </row>
    <row r="556" spans="7:15" x14ac:dyDescent="0.3">
      <c r="G556" s="20"/>
      <c r="H556" s="20"/>
      <c r="I556" s="20"/>
      <c r="J556" s="20"/>
      <c r="K556" s="20"/>
      <c r="L556" s="251"/>
      <c r="M556" s="251"/>
      <c r="N556" s="251"/>
      <c r="O556" s="88"/>
    </row>
    <row r="557" spans="7:15" x14ac:dyDescent="0.3">
      <c r="G557" s="20"/>
      <c r="H557" s="20"/>
      <c r="I557" s="20"/>
      <c r="J557" s="20"/>
      <c r="K557" s="20"/>
      <c r="L557" s="251"/>
      <c r="M557" s="251"/>
      <c r="N557" s="251"/>
      <c r="O557" s="88"/>
    </row>
    <row r="558" spans="7:15" x14ac:dyDescent="0.3">
      <c r="G558" s="20"/>
      <c r="H558" s="20"/>
      <c r="I558" s="20"/>
      <c r="J558" s="20"/>
      <c r="K558" s="20"/>
      <c r="L558" s="251"/>
      <c r="M558" s="251"/>
      <c r="N558" s="251"/>
      <c r="O558" s="88"/>
    </row>
    <row r="559" spans="7:15" x14ac:dyDescent="0.3">
      <c r="G559" s="20"/>
      <c r="H559" s="20"/>
      <c r="I559" s="20"/>
      <c r="J559" s="20"/>
      <c r="K559" s="20"/>
      <c r="L559" s="251"/>
      <c r="M559" s="251"/>
      <c r="N559" s="251"/>
      <c r="O559" s="88"/>
    </row>
    <row r="560" spans="7:15" x14ac:dyDescent="0.3">
      <c r="G560" s="20"/>
      <c r="H560" s="20"/>
      <c r="I560" s="20"/>
      <c r="J560" s="20"/>
      <c r="K560" s="20"/>
      <c r="L560" s="251"/>
      <c r="M560" s="251"/>
      <c r="N560" s="251"/>
      <c r="O560" s="88"/>
    </row>
    <row r="561" spans="7:15" x14ac:dyDescent="0.3">
      <c r="G561" s="20"/>
      <c r="H561" s="20"/>
      <c r="I561" s="20"/>
      <c r="J561" s="20"/>
      <c r="K561" s="20"/>
      <c r="L561" s="251"/>
      <c r="M561" s="251"/>
      <c r="N561" s="251"/>
      <c r="O561" s="88"/>
    </row>
    <row r="562" spans="7:15" x14ac:dyDescent="0.3">
      <c r="G562" s="20"/>
      <c r="H562" s="20"/>
      <c r="I562" s="20"/>
      <c r="J562" s="20"/>
      <c r="K562" s="20"/>
      <c r="L562" s="251"/>
      <c r="M562" s="251"/>
      <c r="N562" s="251"/>
      <c r="O562" s="88"/>
    </row>
    <row r="563" spans="7:15" x14ac:dyDescent="0.3">
      <c r="G563" s="20"/>
      <c r="H563" s="20"/>
      <c r="I563" s="20"/>
      <c r="J563" s="20"/>
      <c r="K563" s="20"/>
      <c r="L563" s="251"/>
      <c r="M563" s="251"/>
      <c r="N563" s="251"/>
      <c r="O563" s="88"/>
    </row>
    <row r="564" spans="7:15" x14ac:dyDescent="0.3">
      <c r="G564" s="20"/>
      <c r="H564" s="20"/>
      <c r="I564" s="20"/>
      <c r="J564" s="20"/>
      <c r="K564" s="20"/>
      <c r="L564" s="251"/>
      <c r="M564" s="251"/>
      <c r="N564" s="251"/>
      <c r="O564" s="88"/>
    </row>
    <row r="565" spans="7:15" x14ac:dyDescent="0.3">
      <c r="G565" s="20"/>
      <c r="H565" s="20"/>
      <c r="I565" s="20"/>
      <c r="J565" s="20"/>
      <c r="K565" s="20"/>
      <c r="L565" s="251"/>
      <c r="M565" s="251"/>
      <c r="N565" s="251"/>
      <c r="O565" s="88"/>
    </row>
    <row r="566" spans="7:15" x14ac:dyDescent="0.3">
      <c r="G566" s="20"/>
      <c r="H566" s="20"/>
      <c r="I566" s="20"/>
      <c r="J566" s="20"/>
      <c r="K566" s="20"/>
      <c r="L566" s="251"/>
      <c r="M566" s="251"/>
      <c r="N566" s="251"/>
      <c r="O566" s="88"/>
    </row>
    <row r="567" spans="7:15" x14ac:dyDescent="0.3">
      <c r="G567" s="20"/>
      <c r="H567" s="20"/>
      <c r="I567" s="20"/>
      <c r="J567" s="20"/>
      <c r="K567" s="20"/>
      <c r="L567" s="251"/>
      <c r="M567" s="251"/>
      <c r="N567" s="251"/>
      <c r="O567" s="88"/>
    </row>
    <row r="568" spans="7:15" x14ac:dyDescent="0.3">
      <c r="G568" s="20"/>
      <c r="H568" s="20"/>
      <c r="I568" s="20"/>
      <c r="J568" s="20"/>
      <c r="K568" s="20"/>
      <c r="L568" s="251"/>
      <c r="M568" s="251"/>
      <c r="N568" s="251"/>
      <c r="O568" s="88"/>
    </row>
    <row r="569" spans="7:15" x14ac:dyDescent="0.3">
      <c r="G569" s="20"/>
      <c r="H569" s="20"/>
      <c r="I569" s="20"/>
      <c r="J569" s="20"/>
      <c r="K569" s="20"/>
      <c r="L569" s="251"/>
      <c r="M569" s="251"/>
      <c r="N569" s="251"/>
      <c r="O569" s="88"/>
    </row>
    <row r="570" spans="7:15" x14ac:dyDescent="0.3">
      <c r="G570" s="20"/>
      <c r="H570" s="20"/>
      <c r="I570" s="20"/>
      <c r="J570" s="20"/>
      <c r="K570" s="20"/>
      <c r="L570" s="251"/>
      <c r="M570" s="251"/>
      <c r="N570" s="251"/>
      <c r="O570" s="88"/>
    </row>
    <row r="571" spans="7:15" x14ac:dyDescent="0.3">
      <c r="G571" s="20"/>
      <c r="H571" s="20"/>
      <c r="I571" s="20"/>
      <c r="J571" s="20"/>
      <c r="K571" s="20"/>
      <c r="L571" s="251"/>
      <c r="M571" s="251"/>
      <c r="N571" s="251"/>
      <c r="O571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95 K12:K195">
    <cfRule type="expression" dxfId="5" priority="2">
      <formula>IF($A12&lt;&gt;"",1,0)</formula>
    </cfRule>
  </conditionalFormatting>
  <conditionalFormatting sqref="E12:F195">
    <cfRule type="expression" dxfId="4" priority="1">
      <formula>IF(AND($A12&lt;&gt;"",$E12=""),1,0)</formula>
    </cfRule>
  </conditionalFormatting>
  <conditionalFormatting sqref="A222:O295">
    <cfRule type="expression" dxfId="3" priority="12">
      <formula>IF($A222&lt;&gt;"",1,0)</formula>
    </cfRule>
  </conditionalFormatting>
  <conditionalFormatting sqref="A12:O195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95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5"/>
  <sheetViews>
    <sheetView showGridLines="0" zoomScaleNormal="100" workbookViewId="0"/>
  </sheetViews>
  <sheetFormatPr defaultColWidth="9.1796875" defaultRowHeight="15" customHeight="1" x14ac:dyDescent="0.3"/>
  <cols>
    <col min="1" max="1" width="1.54296875" style="6" customWidth="1"/>
    <col min="2" max="2" width="21.26953125" style="6" customWidth="1"/>
    <col min="3" max="3" width="40" style="124" customWidth="1"/>
    <col min="4" max="4" width="19.81640625" style="6" customWidth="1"/>
    <col min="5" max="5" width="19.453125" style="6" customWidth="1"/>
    <col min="6" max="6" width="19.81640625" style="6" bestFit="1" customWidth="1"/>
    <col min="7" max="7" width="23" style="6" bestFit="1" customWidth="1"/>
    <col min="8" max="8" width="23" style="6" customWidth="1"/>
    <col min="9" max="9" width="10.26953125" style="6" customWidth="1"/>
    <col min="10" max="10" width="20" style="60" hidden="1" customWidth="1"/>
    <col min="11" max="11" width="13.453125" style="60" hidden="1" customWidth="1"/>
    <col min="12" max="12" width="17.453125" style="60" hidden="1" customWidth="1"/>
    <col min="13" max="13" width="6.26953125" style="6" hidden="1" customWidth="1"/>
    <col min="14" max="14" width="97.26953125" style="6" hidden="1" customWidth="1"/>
    <col min="15" max="16384" width="9.1796875" style="6"/>
  </cols>
  <sheetData>
    <row r="1" spans="1:15" ht="15" customHeight="1" x14ac:dyDescent="0.3">
      <c r="E1" s="106"/>
      <c r="K1" s="61"/>
    </row>
    <row r="2" spans="1:15" ht="15.75" customHeight="1" x14ac:dyDescent="0.3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35">
      <c r="A3" s="281"/>
      <c r="B3" s="281"/>
      <c r="C3" s="281"/>
      <c r="D3" s="281"/>
      <c r="E3" s="281"/>
      <c r="F3" s="13"/>
      <c r="G3" s="13"/>
      <c r="H3" s="13"/>
    </row>
    <row r="5" spans="1:15" ht="13.5" x14ac:dyDescent="0.3">
      <c r="B5" s="142" t="s">
        <v>55</v>
      </c>
      <c r="C5" s="269" t="str">
        <f>INSTNAME</f>
        <v>University of Exeter</v>
      </c>
      <c r="D5" s="96"/>
    </row>
    <row r="6" spans="1:15" ht="13.5" x14ac:dyDescent="0.3">
      <c r="B6" s="142" t="s">
        <v>56</v>
      </c>
      <c r="C6" s="180">
        <f>UKPRN</f>
        <v>10007792</v>
      </c>
      <c r="D6" s="32"/>
      <c r="G6" s="106"/>
      <c r="H6" s="106"/>
    </row>
    <row r="8" spans="1:15" ht="18.75" customHeight="1" thickBot="1" x14ac:dyDescent="0.3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3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3">
      <c r="B10" s="127" t="s">
        <v>122</v>
      </c>
      <c r="C10" s="128" t="s">
        <v>123</v>
      </c>
      <c r="D10" s="213">
        <v>14740000</v>
      </c>
      <c r="E10" s="213">
        <v>15799000</v>
      </c>
      <c r="F10" s="213">
        <v>19217000</v>
      </c>
      <c r="J10" s="165" t="s">
        <v>145</v>
      </c>
      <c r="K10" s="162"/>
      <c r="L10" s="162"/>
      <c r="M10" s="120"/>
    </row>
    <row r="11" spans="1:15" ht="13.5" customHeight="1" x14ac:dyDescent="0.3">
      <c r="B11" s="122"/>
      <c r="C11" s="129" t="s">
        <v>124</v>
      </c>
      <c r="D11" s="214">
        <v>1304000</v>
      </c>
      <c r="E11" s="214">
        <v>957000</v>
      </c>
      <c r="F11" s="214">
        <v>1708000</v>
      </c>
      <c r="J11" s="165" t="s">
        <v>146</v>
      </c>
      <c r="K11" s="162"/>
      <c r="L11" s="162"/>
      <c r="M11" s="120"/>
    </row>
    <row r="12" spans="1:15" ht="13.5" customHeight="1" x14ac:dyDescent="0.3">
      <c r="B12" s="122"/>
      <c r="C12" s="129" t="s">
        <v>159</v>
      </c>
      <c r="D12" s="214">
        <v>881000</v>
      </c>
      <c r="E12" s="214">
        <v>1058000</v>
      </c>
      <c r="F12" s="214">
        <v>661000</v>
      </c>
      <c r="J12" s="165" t="s">
        <v>147</v>
      </c>
      <c r="K12" s="162"/>
      <c r="L12" s="162"/>
      <c r="M12" s="120"/>
    </row>
    <row r="13" spans="1:15" ht="13.5" x14ac:dyDescent="0.3">
      <c r="B13" s="122"/>
      <c r="C13" s="129" t="s">
        <v>126</v>
      </c>
      <c r="D13" s="214">
        <v>4081000</v>
      </c>
      <c r="E13" s="214">
        <v>2680000</v>
      </c>
      <c r="F13" s="214">
        <v>4791000</v>
      </c>
      <c r="J13" s="165" t="s">
        <v>148</v>
      </c>
      <c r="L13" s="102"/>
      <c r="M13" s="120"/>
    </row>
    <row r="14" spans="1:15" ht="15" customHeight="1" x14ac:dyDescent="0.3">
      <c r="B14" s="106"/>
      <c r="C14" s="129" t="s">
        <v>125</v>
      </c>
      <c r="D14" s="214">
        <v>76000</v>
      </c>
      <c r="E14" s="214">
        <v>108000</v>
      </c>
      <c r="F14" s="214">
        <v>67000</v>
      </c>
      <c r="J14" s="168" t="s">
        <v>149</v>
      </c>
      <c r="K14" s="162"/>
      <c r="L14" s="162"/>
      <c r="M14" s="120"/>
    </row>
    <row r="15" spans="1:15" ht="15.75" customHeight="1" x14ac:dyDescent="0.3">
      <c r="B15" s="59"/>
      <c r="C15" s="130" t="s">
        <v>127</v>
      </c>
      <c r="D15" s="215">
        <v>1333000</v>
      </c>
      <c r="E15" s="215">
        <v>1585000</v>
      </c>
      <c r="F15" s="215">
        <v>1256000</v>
      </c>
      <c r="J15" s="166" t="s">
        <v>142</v>
      </c>
      <c r="K15" s="163"/>
      <c r="L15" s="163"/>
      <c r="M15" s="120"/>
    </row>
    <row r="16" spans="1:15" ht="15" customHeight="1" x14ac:dyDescent="0.3">
      <c r="A16" s="158"/>
      <c r="B16" s="123" t="s">
        <v>114</v>
      </c>
      <c r="C16" s="145" t="s">
        <v>169</v>
      </c>
      <c r="D16" s="181">
        <v>164000</v>
      </c>
      <c r="E16" s="212">
        <v>325000</v>
      </c>
      <c r="F16" s="212">
        <v>187000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3">
      <c r="B17" s="210" t="s">
        <v>128</v>
      </c>
      <c r="C17" s="146" t="s">
        <v>129</v>
      </c>
      <c r="D17" s="212">
        <v>1518000</v>
      </c>
      <c r="E17" s="212">
        <v>2350000</v>
      </c>
      <c r="F17" s="212">
        <v>2122000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3">
      <c r="A18" s="158"/>
      <c r="B18" s="158"/>
      <c r="C18" s="185" t="s">
        <v>162</v>
      </c>
      <c r="D18" s="211">
        <v>24097000</v>
      </c>
      <c r="E18" s="211">
        <v>24862000</v>
      </c>
      <c r="F18" s="211">
        <v>30009000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3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35">
      <c r="A20" s="296" t="s">
        <v>174</v>
      </c>
      <c r="B20" s="296"/>
      <c r="C20" s="296"/>
      <c r="D20" s="159"/>
      <c r="E20" s="160"/>
      <c r="F20" s="182">
        <f>Fund_Income</f>
        <v>272825000</v>
      </c>
      <c r="G20" s="4" t="s">
        <v>113</v>
      </c>
      <c r="H20" s="4"/>
      <c r="I20" s="100"/>
      <c r="K20" s="179" t="s">
        <v>144</v>
      </c>
      <c r="L20" s="183">
        <v>272825000</v>
      </c>
      <c r="N20" s="106"/>
      <c r="O20" s="106"/>
    </row>
    <row r="21" spans="1:15" ht="18.75" customHeight="1" x14ac:dyDescent="0.3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" thickBot="1" x14ac:dyDescent="0.3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3">
      <c r="A23" s="116" t="s">
        <v>119</v>
      </c>
      <c r="B23" s="116"/>
      <c r="C23" s="139"/>
      <c r="D23" s="140"/>
      <c r="E23" s="216"/>
      <c r="F23" s="20">
        <f>HEIF_MAIN</f>
        <v>3836908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3">
      <c r="C24" s="131" t="s">
        <v>166</v>
      </c>
      <c r="D24" s="132"/>
      <c r="E24" s="217">
        <f>HEIF_IND</f>
        <v>945051.23152709357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3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35">
      <c r="A26" s="78" t="s">
        <v>131</v>
      </c>
      <c r="B26" s="78"/>
      <c r="C26" s="125"/>
      <c r="D26" s="78"/>
      <c r="E26" s="182"/>
      <c r="F26" s="77">
        <f>HEIF_TOT</f>
        <v>3836908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3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3">
      <c r="B28" s="133" t="s">
        <v>132</v>
      </c>
    </row>
    <row r="29" spans="1:15" ht="30" customHeight="1" x14ac:dyDescent="0.3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3">
      <c r="B30" s="6" t="s">
        <v>171</v>
      </c>
    </row>
    <row r="31" spans="1:15" ht="27" customHeight="1" x14ac:dyDescent="0.3">
      <c r="B31" s="297" t="s">
        <v>197</v>
      </c>
      <c r="C31" s="297"/>
      <c r="D31" s="297"/>
      <c r="E31" s="297"/>
      <c r="F31" s="297"/>
    </row>
    <row r="32" spans="1:15" ht="15" customHeight="1" x14ac:dyDescent="0.3">
      <c r="B32" s="7" t="str">
        <f>IF((AND(($D$18&gt;0),(SUM($D$10:$D$17)=0))),$N$24," ")</f>
        <v xml:space="preserve"> </v>
      </c>
    </row>
    <row r="33" spans="2:8" ht="15" customHeight="1" x14ac:dyDescent="0.3">
      <c r="B33" s="7" t="str">
        <f>IF( (AND(($E$18&gt;0),(SUM($E$10:$E$17)=0))),$N$25,"")</f>
        <v/>
      </c>
    </row>
    <row r="34" spans="2:8" ht="15" customHeight="1" x14ac:dyDescent="0.3">
      <c r="B34" s="7" t="str">
        <f>IF( (AND(($F$18&gt;0),(SUM($F$10:$F$17)=0))),$N$26,"")</f>
        <v/>
      </c>
      <c r="G34" s="106"/>
      <c r="H34" s="106"/>
    </row>
    <row r="35" spans="2:8" ht="15" hidden="1" customHeight="1" x14ac:dyDescent="0.3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3"/>
  <sheetViews>
    <sheetView showGridLines="0" zoomScaleNormal="100" workbookViewId="0"/>
  </sheetViews>
  <sheetFormatPr defaultColWidth="9.1796875" defaultRowHeight="15" customHeight="1" x14ac:dyDescent="0.3"/>
  <cols>
    <col min="1" max="1" width="12.26953125" style="6" bestFit="1" customWidth="1"/>
    <col min="2" max="2" width="37.453125" style="6" customWidth="1"/>
    <col min="3" max="3" width="21.81640625" style="6" customWidth="1"/>
    <col min="4" max="4" width="14.1796875" style="4" customWidth="1"/>
    <col min="5" max="5" width="13.26953125" style="6" customWidth="1"/>
    <col min="6" max="6" width="3.54296875" style="6" customWidth="1"/>
    <col min="7" max="7" width="17.453125" style="6" customWidth="1"/>
    <col min="8" max="8" width="10.26953125" style="6" customWidth="1"/>
    <col min="9" max="9" width="72" style="6" customWidth="1"/>
    <col min="10" max="10" width="14.26953125" style="6" customWidth="1"/>
    <col min="11" max="11" width="33.54296875" style="6" bestFit="1" customWidth="1"/>
    <col min="12" max="12" width="15.1796875" style="6" bestFit="1" customWidth="1"/>
    <col min="13" max="13" width="13.7265625" style="6" bestFit="1" customWidth="1"/>
    <col min="14" max="14" width="12.7265625" style="6" bestFit="1" customWidth="1"/>
    <col min="15" max="15" width="9" style="6" bestFit="1" customWidth="1"/>
    <col min="16" max="16" width="12.453125" style="6" bestFit="1" customWidth="1"/>
    <col min="17" max="17" width="12.81640625" style="6" bestFit="1" customWidth="1"/>
    <col min="18" max="16384" width="9.1796875" style="6"/>
  </cols>
  <sheetData>
    <row r="1" spans="1:14" ht="15" customHeight="1" x14ac:dyDescent="0.3">
      <c r="E1" s="106"/>
      <c r="J1" s="3"/>
    </row>
    <row r="2" spans="1:14" ht="15.75" customHeight="1" x14ac:dyDescent="0.3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35">
      <c r="B3" s="147"/>
      <c r="C3" s="147"/>
      <c r="D3" s="148"/>
      <c r="E3" s="147"/>
      <c r="F3" s="13"/>
      <c r="G3" s="13"/>
    </row>
    <row r="5" spans="1:14" ht="18.75" customHeight="1" thickBot="1" x14ac:dyDescent="0.3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3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3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3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3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3">
      <c r="E10" s="17"/>
      <c r="F10" s="17"/>
      <c r="G10" s="17"/>
      <c r="H10" s="100"/>
      <c r="I10" s="105"/>
      <c r="J10" s="3"/>
      <c r="K10" s="3"/>
    </row>
    <row r="11" spans="1:14" ht="15" customHeight="1" x14ac:dyDescent="0.3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3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3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3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3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3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3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3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3">
      <c r="E19" s="17"/>
      <c r="F19" s="17"/>
      <c r="G19" s="17"/>
      <c r="H19" s="100"/>
      <c r="I19" s="3"/>
      <c r="J19" s="3"/>
      <c r="K19" s="3"/>
    </row>
    <row r="20" spans="1:11" ht="15" customHeight="1" x14ac:dyDescent="0.3">
      <c r="E20" s="73"/>
      <c r="F20" s="17"/>
      <c r="G20" s="17"/>
      <c r="H20" s="100"/>
      <c r="I20" s="105"/>
    </row>
    <row r="21" spans="1:11" ht="15" customHeight="1" x14ac:dyDescent="0.3">
      <c r="E21" s="101"/>
      <c r="F21" s="101"/>
      <c r="G21" s="101"/>
      <c r="H21" s="100"/>
      <c r="I21" s="105"/>
    </row>
    <row r="22" spans="1:11" ht="15" hidden="1" customHeight="1" x14ac:dyDescent="0.3">
      <c r="E22" s="103"/>
      <c r="F22" s="103"/>
      <c r="G22" s="103"/>
      <c r="H22" s="100"/>
      <c r="I22" s="105"/>
    </row>
    <row r="23" spans="1:11" ht="15" customHeight="1" x14ac:dyDescent="0.3">
      <c r="E23" s="104"/>
      <c r="F23" s="104"/>
      <c r="G23" s="101"/>
      <c r="H23" s="100"/>
      <c r="I23" s="105"/>
    </row>
    <row r="24" spans="1:11" ht="15" customHeight="1" x14ac:dyDescent="0.3">
      <c r="E24" s="114"/>
      <c r="F24" s="100"/>
      <c r="G24" s="100"/>
      <c r="H24" s="100"/>
      <c r="I24" s="100"/>
    </row>
    <row r="25" spans="1:11" ht="15" customHeight="1" x14ac:dyDescent="0.3">
      <c r="B25" s="100"/>
      <c r="C25" s="100"/>
      <c r="D25" s="153"/>
      <c r="F25" s="105"/>
      <c r="G25" s="105"/>
      <c r="H25" s="100"/>
      <c r="I25" s="100"/>
    </row>
    <row r="31" spans="1:11" ht="15" customHeight="1" x14ac:dyDescent="0.3">
      <c r="C31" s="106"/>
    </row>
    <row r="32" spans="1:11" ht="15" customHeight="1" x14ac:dyDescent="0.3">
      <c r="C32" s="106"/>
      <c r="E32" s="105"/>
    </row>
    <row r="33" spans="3:3" ht="15" customHeight="1" x14ac:dyDescent="0.3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Zahra Mogul - UKRI</cp:lastModifiedBy>
  <cp:lastPrinted>2018-04-27T06:55:25Z</cp:lastPrinted>
  <dcterms:created xsi:type="dcterms:W3CDTF">1998-01-04T14:28:05Z</dcterms:created>
  <dcterms:modified xsi:type="dcterms:W3CDTF">2019-07-25T16:34:40Z</dcterms:modified>
</cp:coreProperties>
</file>