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ruth_barlow_ukri_org/Documents/Documents/ukri/re/21-22 allocations/"/>
    </mc:Choice>
  </mc:AlternateContent>
  <xr:revisionPtr revIDLastSave="0" documentId="11_722BD0292B275A39C409EF14E147837FA1595226" xr6:coauthVersionLast="46" xr6:coauthVersionMax="46" xr10:uidLastSave="{00000000-0000-0000-0000-000000000000}"/>
  <bookViews>
    <workbookView minimized="1" xWindow="33795" yWindow="4140" windowWidth="19185" windowHeight="10785" tabRatio="769" xr2:uid="{00000000-000D-0000-FFFF-FFFF00000000}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 " sheetId="90" r:id="rId7"/>
  </sheets>
  <externalReferences>
    <externalReference r:id="rId8"/>
    <externalReference r:id="rId9"/>
  </externalReferences>
  <definedNames>
    <definedName name="A_datacols1">Table_A!$F$35</definedName>
    <definedName name="A_rowtags2">Table_A!$J$10:$J$11</definedName>
    <definedName name="A_rowtags3">Table_A!$J$13:$J$17</definedName>
    <definedName name="A_rowtags4">Table_A!$J$20</definedName>
    <definedName name="A_rowtags5">Table_A!$J$21:$J$22</definedName>
    <definedName name="A_rowtags6">Table_A!$J$25</definedName>
    <definedName name="A_rowtags7">Table_A!$J$28</definedName>
    <definedName name="A_rowtags8">Table_A!$J$31:$J$33</definedName>
    <definedName name="A_rowvar">Table_A!$J$9</definedName>
    <definedName name="B_datacols">Table_B!$A$14:$W$122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Table_D!$A$11:$L$48</definedName>
    <definedName name="Date">Table_A!$F$2</definedName>
    <definedName name="DIS_WHCOUNT">'[1]C Student premium'!$M$65</definedName>
    <definedName name="E_datacols">Table_E!$D$33:$F$33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 localSheetId="6">[2]Table_A!#REF!</definedName>
    <definedName name="GCRF">Table_A!#REF!</definedName>
    <definedName name="HEIF_IND" localSheetId="6">[2]Table_A!#REF!</definedName>
    <definedName name="HEIF_IND">Table_A!#REF!</definedName>
    <definedName name="HEIF_MAIN">Table_A!$F$20</definedName>
    <definedName name="HEIF_SUPP">Table_A!$F$21</definedName>
    <definedName name="HEIF_TOT">Table_A!$F$22</definedName>
    <definedName name="HEIFLAG">'[1]A Summary'!$M$2</definedName>
    <definedName name="Inf_hiderows">Information!$T$12:$T$15</definedName>
    <definedName name="Inf_hiderows1">Information!$T$12</definedName>
    <definedName name="Inf_hiderows2" localSheetId="6">[2]Information!#REF!</definedName>
    <definedName name="Inf_hiderows2">Information!#REF!</definedName>
    <definedName name="Inf_hiderows3">Information!$T$13</definedName>
    <definedName name="Inf_hiderows4" localSheetId="6">[2]Information!#REF!</definedName>
    <definedName name="Inf_hiderows4">Information!#REF!</definedName>
    <definedName name="Inf_hiderows5" localSheetId="6">[2]Information!#REF!</definedName>
    <definedName name="Inf_hiderows5">Information!#REF!</definedName>
    <definedName name="Inf_hiderows6" localSheetId="6">[2]Information!#REF!</definedName>
    <definedName name="Inf_hiderows6">Information!#REF!</definedName>
    <definedName name="Inf_hiderows7" localSheetId="6">[2]Information!#REF!</definedName>
    <definedName name="Inf_hiderows7">Information!#REF!</definedName>
    <definedName name="Inf_hiderows8" localSheetId="6">[2]Information!#REF!</definedName>
    <definedName name="Inf_hiderows8">Information!#REF!</definedName>
    <definedName name="INSTNAME">Table_A!$B$4</definedName>
    <definedName name="KE_IND" localSheetId="6">[2]Table_A!#REF!</definedName>
    <definedName name="KE_IND">Table_A!#REF!</definedName>
    <definedName name="KE_MAINdis">Table_E!$K$23</definedName>
    <definedName name="KE_SUPP">Table_E!$K$24</definedName>
    <definedName name="KE_TOT">Table_E!$K$25</definedName>
    <definedName name="MEDDENTFLAG">'[1]A Summary'!$L$2</definedName>
    <definedName name="_xlnm.Print_Area" localSheetId="0">Information!$A$1:$K$21</definedName>
    <definedName name="_xlnm.Print_Area" localSheetId="1">Table_A!$A$1:$O$33</definedName>
    <definedName name="_xlnm.Print_Area" localSheetId="2">Table_B!$A$1:$W$122</definedName>
    <definedName name="_xlnm.Print_Area" localSheetId="3">Table_C!$A$1:$F$31</definedName>
    <definedName name="_xlnm.Print_Area" localSheetId="4">Table_D!$A$1:$L$90</definedName>
    <definedName name="_xlnm.Print_Area" localSheetId="5">Table_E!$A$1:$H$32</definedName>
    <definedName name="_xlnm.Print_Area" localSheetId="6">'Table_F '!$A$1:$E$23</definedName>
    <definedName name="_xlnm.Print_Titles" localSheetId="2">Table_B!$A$12:$IV$13</definedName>
    <definedName name="_xlnm.Print_Titles" localSheetId="4">Table_D!$A$9:$IV$10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47" l="1"/>
  <c r="D8" i="90" l="1"/>
  <c r="N33" i="87"/>
  <c r="F25" i="87"/>
  <c r="F24" i="87"/>
  <c r="F23" i="87"/>
  <c r="C6" i="87"/>
  <c r="C5" i="87"/>
  <c r="F2" i="87"/>
  <c r="D2" i="90" s="1"/>
  <c r="C5" i="47"/>
  <c r="C4" i="47"/>
  <c r="L2" i="47"/>
  <c r="B6" i="62"/>
  <c r="B5" i="62"/>
  <c r="E2" i="62"/>
  <c r="D8" i="18"/>
  <c r="D7" i="18"/>
  <c r="B5" i="18"/>
  <c r="B4" i="18"/>
  <c r="W2" i="18"/>
</calcChain>
</file>

<file path=xl/sharedStrings.xml><?xml version="1.0" encoding="utf-8"?>
<sst xmlns="http://schemas.openxmlformats.org/spreadsheetml/2006/main" count="801" uniqueCount="275">
  <si>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</si>
  <si>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</si>
  <si>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</si>
  <si>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</si>
  <si>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</si>
  <si>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</si>
  <si>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</si>
  <si>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</si>
  <si>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</si>
  <si>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</si>
  <si>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</si>
  <si>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</si>
  <si>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</si>
  <si>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</si>
  <si>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</si>
  <si>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</si>
  <si>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</si>
  <si>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</si>
  <si>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</si>
  <si>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</si>
  <si>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</si>
  <si>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</si>
  <si>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</si>
  <si>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</si>
  <si>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</si>
  <si>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</si>
  <si>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</si>
  <si>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</si>
  <si>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</si>
  <si>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</si>
  <si>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</si>
  <si>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</si>
  <si>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</si>
  <si>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</si>
  <si>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</si>
  <si>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</si>
  <si>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</si>
  <si>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</si>
  <si>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</si>
  <si>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</si>
  <si>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</si>
  <si>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</si>
  <si>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</si>
  <si>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</si>
  <si>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</si>
  <si>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</si>
  <si>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</si>
  <si>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</si>
  <si>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</si>
  <si>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</si>
  <si>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</si>
  <si>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</si>
  <si>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</si>
  <si>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</si>
  <si>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</si>
  <si>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</si>
  <si>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</si>
  <si>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</si>
  <si>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</si>
  <si>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</si>
  <si>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</si>
  <si>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</si>
  <si>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</si>
  <si>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</si>
  <si>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</si>
  <si>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</si>
  <si>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</si>
  <si>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</si>
  <si>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</si>
  <si>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</si>
  <si>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</si>
  <si>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</si>
  <si>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</si>
  <si>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</si>
  <si>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</si>
  <si>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</si>
  <si>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</si>
  <si>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</si>
  <si>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</si>
  <si>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</si>
  <si>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</si>
  <si>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</si>
  <si>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</si>
  <si>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</si>
  <si>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</si>
  <si>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</si>
  <si>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</si>
  <si>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</si>
  <si>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</si>
  <si>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</si>
  <si>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</si>
  <si>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</si>
  <si>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</si>
  <si>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</si>
  <si>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</si>
  <si>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</si>
  <si>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</si>
  <si>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</si>
  <si>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</si>
  <si>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</si>
  <si>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</si>
  <si>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</si>
  <si>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</si>
  <si>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</si>
  <si>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</si>
  <si>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</si>
  <si>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</si>
  <si>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</si>
  <si>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</si>
  <si>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</si>
  <si>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</si>
  <si>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</si>
  <si>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</si>
  <si>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</si>
  <si>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</si>
  <si>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</si>
  <si>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</si>
  <si>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</si>
  <si>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</si>
  <si>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</si>
  <si>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</si>
  <si>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</si>
  <si>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</si>
  <si>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</si>
  <si>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</si>
  <si>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</si>
  <si>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</si>
  <si>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</si>
  <si>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</si>
  <si>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</si>
  <si>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</si>
  <si>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</si>
  <si>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</si>
  <si>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</si>
  <si>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</si>
  <si>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</si>
  <si>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</si>
  <si>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</si>
  <si>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</si>
  <si>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</si>
  <si>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</si>
  <si>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</si>
  <si>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</si>
  <si>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</si>
  <si>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</si>
  <si>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</si>
  <si>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</si>
  <si>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</si>
  <si>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16-17</t>
  </si>
  <si>
    <t>GRANTR</t>
  </si>
  <si>
    <t>NOTE: The total income for 2016-17 is an assumed figure due to limited HE-BCI data available.</t>
  </si>
  <si>
    <t>Income from equipment and facilities</t>
  </si>
  <si>
    <t>Minimum allocation</t>
  </si>
  <si>
    <t>Total per year</t>
  </si>
  <si>
    <t>KE_MAIN</t>
  </si>
  <si>
    <t>Maximum increase</t>
  </si>
  <si>
    <t>Maximum decrease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</si>
  <si>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</si>
  <si>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</si>
  <si>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</si>
  <si>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</si>
  <si>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</si>
  <si>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2016-17 Research income from charities (£)</t>
  </si>
  <si>
    <t>London-weighted research income (£)</t>
  </si>
  <si>
    <t>2016-17 Research income from businesses (£)</t>
  </si>
  <si>
    <t>2017-18 Research income from charities (£)</t>
  </si>
  <si>
    <t>2017-18 Research income from businesses (£)</t>
  </si>
  <si>
    <t>2017-18 income (£)</t>
  </si>
  <si>
    <t>NOTE: The total income for 2017-18 is an assumed figure due to limited HE-BCI data available.</t>
  </si>
  <si>
    <t>2018-19 Research income from charities (£)</t>
  </si>
  <si>
    <t>2018-19 Research income from businesses (£)</t>
  </si>
  <si>
    <r>
      <rPr>
        <b/>
        <sz val="12"/>
        <color rgb="FF676767"/>
        <rFont val="Arial"/>
        <family val="2"/>
      </rPr>
      <t>Tota</t>
    </r>
    <r>
      <rPr>
        <sz val="12"/>
        <color rgb="FF676767"/>
        <rFont val="Arial"/>
        <family val="2"/>
      </rPr>
      <t>l</t>
    </r>
    <r>
      <rPr>
        <b/>
        <sz val="12"/>
        <color rgb="FF676767"/>
        <rFont val="Arial"/>
        <family val="2"/>
      </rPr>
      <t xml:space="preserve"> weighted qualifying income</t>
    </r>
    <r>
      <rPr>
        <sz val="12"/>
        <color rgb="FF676767"/>
        <rFont val="Arial"/>
        <family val="2"/>
      </rPr>
      <t xml:space="preserve"> </t>
    </r>
    <r>
      <rPr>
        <b/>
        <sz val="12"/>
        <color rgb="FF676767"/>
        <rFont val="Arial"/>
        <family val="2"/>
      </rPr>
      <t>(£)</t>
    </r>
    <r>
      <rPr>
        <sz val="12"/>
        <color rgb="FF676767"/>
        <rFont val="Arial"/>
        <family val="2"/>
      </rPr>
      <t xml:space="preserve"> using 2:3:5 ratio</t>
    </r>
  </si>
  <si>
    <t>2018-19 income (£)</t>
  </si>
  <si>
    <t>17-18</t>
  </si>
  <si>
    <t>18-19</t>
  </si>
  <si>
    <t>NOTE: The total income for 2018-19 is an assumed figure due to limited HE-BCI data available.</t>
  </si>
  <si>
    <t>Message for Providers with NCB overides</t>
  </si>
  <si>
    <t>NOTE: The total income for 2017-18 is an assumed figure due to limited HESA Finance data available.</t>
  </si>
  <si>
    <t>NOTE: The total income for 2018-19 is an assumed figure due to limited OfS Annual Finance Record data available.</t>
  </si>
  <si>
    <t xml:space="preserve">HESA finance record/ OfS annual financial return </t>
  </si>
  <si>
    <t>2021-22 grant tables</t>
  </si>
  <si>
    <t>Table A: 2021-22 Summary of allocations</t>
  </si>
  <si>
    <t>Table B: 2021-22 Mainstream QR and London weighting</t>
  </si>
  <si>
    <t>Table C: 2021-22 QR charity support fund and QR business research element</t>
  </si>
  <si>
    <t>Table D: 2021-22 QR RDP supervision funds</t>
  </si>
  <si>
    <t>Table E: 2021-22 Knowledge exchange allocations</t>
  </si>
  <si>
    <t>2019-20 income (£)</t>
  </si>
  <si>
    <t>Table F: 2021-22 HEIF formula parameters</t>
  </si>
  <si>
    <t>Sector</t>
  </si>
  <si>
    <t>All Providers</t>
  </si>
  <si>
    <t>2019-20 Research income from charities (£)</t>
  </si>
  <si>
    <t>2019-20 Research income from businesses (£)</t>
  </si>
  <si>
    <t>2021-22 Allocations (£)</t>
  </si>
  <si>
    <t>October 2021</t>
  </si>
  <si>
    <t>Variable</t>
  </si>
  <si>
    <t>A</t>
  </si>
  <si>
    <t>01</t>
  </si>
  <si>
    <t>Clinical Medicine</t>
  </si>
  <si>
    <t>Output</t>
  </si>
  <si>
    <t>Impact</t>
  </si>
  <si>
    <t>Environment</t>
  </si>
  <si>
    <t>02</t>
  </si>
  <si>
    <t>Public Health, Health Services and Primary Care</t>
  </si>
  <si>
    <t>03</t>
  </si>
  <si>
    <t>Allied Health Professions, Dentistry, Nursing and Pharmacy</t>
  </si>
  <si>
    <t>04</t>
  </si>
  <si>
    <t>Psychology, Psychiatry and Neuroscience</t>
  </si>
  <si>
    <t>05</t>
  </si>
  <si>
    <t>Biological Sciences</t>
  </si>
  <si>
    <t>06</t>
  </si>
  <si>
    <t>Agriculture, Veterinary and Food Science</t>
  </si>
  <si>
    <t>B</t>
  </si>
  <si>
    <t>07</t>
  </si>
  <si>
    <t>Earth Systems and Environmental Sciences</t>
  </si>
  <si>
    <t>08</t>
  </si>
  <si>
    <t>Chemistry</t>
  </si>
  <si>
    <t>09</t>
  </si>
  <si>
    <t>Physics</t>
  </si>
  <si>
    <t>10</t>
  </si>
  <si>
    <t>Mathematical Sciences</t>
  </si>
  <si>
    <t>11</t>
  </si>
  <si>
    <t>Computer Science and Informatics</t>
  </si>
  <si>
    <t>12</t>
  </si>
  <si>
    <t>Aeronautical, Mechanical, Chemical and Manufacturing Engineering</t>
  </si>
  <si>
    <t>13</t>
  </si>
  <si>
    <t>Electrical and Electronic Engineering, Metallurgy and Materials</t>
  </si>
  <si>
    <t>14</t>
  </si>
  <si>
    <t>Civil and Construction Engineering</t>
  </si>
  <si>
    <t>15</t>
  </si>
  <si>
    <t>General Engineering</t>
  </si>
  <si>
    <t>C</t>
  </si>
  <si>
    <t>16</t>
  </si>
  <si>
    <t>Architecture, Built Environment and Planning</t>
  </si>
  <si>
    <t>17</t>
  </si>
  <si>
    <t>Geography, Environmental Studies and Archaeology</t>
  </si>
  <si>
    <t>18</t>
  </si>
  <si>
    <t>Economics and Econometrics</t>
  </si>
  <si>
    <t>19</t>
  </si>
  <si>
    <t>Business and Management Studies</t>
  </si>
  <si>
    <t>20</t>
  </si>
  <si>
    <t>Law</t>
  </si>
  <si>
    <t>21</t>
  </si>
  <si>
    <t>Politics and International Studies</t>
  </si>
  <si>
    <t>22</t>
  </si>
  <si>
    <t>Social Work and Social Policy</t>
  </si>
  <si>
    <t>23</t>
  </si>
  <si>
    <t>Sociology</t>
  </si>
  <si>
    <t>24</t>
  </si>
  <si>
    <t>Anthropology and Development Studies</t>
  </si>
  <si>
    <t>25</t>
  </si>
  <si>
    <t>Education</t>
  </si>
  <si>
    <t>26</t>
  </si>
  <si>
    <t>Sport and Exercise Sciences, Leisure and Tourism</t>
  </si>
  <si>
    <t>D</t>
  </si>
  <si>
    <t>27</t>
  </si>
  <si>
    <t>Area Studies</t>
  </si>
  <si>
    <t>28</t>
  </si>
  <si>
    <t>Modern Languages and Linguistics</t>
  </si>
  <si>
    <t>29</t>
  </si>
  <si>
    <t>English Language and Literature</t>
  </si>
  <si>
    <t>30</t>
  </si>
  <si>
    <t>History</t>
  </si>
  <si>
    <t>31</t>
  </si>
  <si>
    <t>Classics</t>
  </si>
  <si>
    <t>32</t>
  </si>
  <si>
    <t>Philosophy</t>
  </si>
  <si>
    <t>33</t>
  </si>
  <si>
    <t>Theology and Religious Studies</t>
  </si>
  <si>
    <t>34</t>
  </si>
  <si>
    <t>Art and Design: History, Practice and Theory</t>
  </si>
  <si>
    <t>35</t>
  </si>
  <si>
    <t>Music, Drama, Dance and Performing Arts</t>
  </si>
  <si>
    <t>36</t>
  </si>
  <si>
    <t>Communication, Cultural and Media Studies, Library and Information Management</t>
  </si>
  <si>
    <t>- The 'total per year' figure for 2016-17 income (cell D18), 2017-18 income (cell E18), and 2018-19 income (cell F18) includes assumed figures for a small number of institutions. This means that the 'total per year' figure shown may not equal the sum of the individual income streams listed above (cells D10-D17; E10-E17; and F10-F17 respectively).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</si>
</sst>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38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sz val="10"/>
      <name val="MS Sans Serif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sz val="12"/>
      <color rgb="FF505160"/>
      <name val="Arial"/>
      <family val="2"/>
    </font>
    <font>
      <b/>
      <sz val="12"/>
      <color rgb="FFFF0000"/>
      <name val="Arial"/>
      <family val="2"/>
    </font>
    <font>
      <b/>
      <sz val="12"/>
      <color rgb="FF505160"/>
      <name val="Corbel"/>
      <family val="2"/>
    </font>
    <font>
      <sz val="12"/>
      <color theme="7" tint="-0.499984740745262"/>
      <name val="Arial"/>
      <family val="2"/>
    </font>
    <font>
      <b/>
      <sz val="12"/>
      <color rgb="FF505160"/>
      <name val="Arial"/>
      <family val="2"/>
    </font>
    <font>
      <sz val="12"/>
      <name val="MS Sans Serif"/>
    </font>
    <font>
      <b/>
      <sz val="12"/>
      <color rgb="FF676767"/>
      <name val="Arial"/>
      <family val="2"/>
    </font>
    <font>
      <sz val="12"/>
      <color rgb="FF676767"/>
      <name val="Arial"/>
      <family val="2"/>
    </font>
    <font>
      <b/>
      <sz val="14"/>
      <color rgb="FF2E2D62"/>
      <name val="Arial"/>
      <family val="2"/>
    </font>
    <font>
      <u/>
      <sz val="12"/>
      <color rgb="FF676767"/>
      <name val="Arial"/>
      <family val="2"/>
    </font>
    <font>
      <b/>
      <sz val="20"/>
      <color rgb="FF2E2D62"/>
      <name val="Arial"/>
      <family val="2"/>
    </font>
    <font>
      <b/>
      <sz val="14"/>
      <color rgb="FF676767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2" fillId="4" borderId="7" applyNumberFormat="0" applyFont="0" applyAlignment="0" applyProtection="0"/>
    <xf numFmtId="0" fontId="17" fillId="16" borderId="8" applyNumberFormat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0" fillId="0" borderId="0"/>
    <xf numFmtId="43" fontId="2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286">
    <xf numFmtId="0" fontId="0" fillId="0" borderId="0" xfId="0"/>
    <xf numFmtId="0" fontId="23" fillId="0" borderId="0" xfId="0" applyFont="1"/>
    <xf numFmtId="0" fontId="24" fillId="0" borderId="0" xfId="0" applyFont="1"/>
    <xf numFmtId="0" fontId="24" fillId="0" borderId="0" xfId="0" applyFont="1" applyAlignment="1">
      <alignment horizontal="right"/>
    </xf>
    <xf numFmtId="0" fontId="24" fillId="18" borderId="0" xfId="0" applyFont="1" applyFill="1"/>
    <xf numFmtId="0" fontId="24" fillId="22" borderId="0" xfId="0" applyFont="1" applyFill="1"/>
    <xf numFmtId="0" fontId="26" fillId="0" borderId="0" xfId="0" applyFont="1"/>
    <xf numFmtId="0" fontId="25" fillId="0" borderId="0" xfId="48" applyFont="1" applyAlignment="1"/>
    <xf numFmtId="0" fontId="27" fillId="0" borderId="0" xfId="0" applyFont="1" applyAlignment="1"/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/>
    <xf numFmtId="0" fontId="33" fillId="0" borderId="0" xfId="0" applyFont="1"/>
    <xf numFmtId="0" fontId="34" fillId="0" borderId="0" xfId="0" applyFont="1"/>
    <xf numFmtId="0" fontId="32" fillId="0" borderId="0" xfId="0" applyFont="1"/>
    <xf numFmtId="3" fontId="33" fillId="0" borderId="0" xfId="0" applyNumberFormat="1" applyFont="1"/>
    <xf numFmtId="49" fontId="33" fillId="0" borderId="0" xfId="0" applyNumberFormat="1" applyFont="1" applyAlignment="1">
      <alignment horizontal="right"/>
    </xf>
    <xf numFmtId="0" fontId="33" fillId="0" borderId="0" xfId="0" applyFont="1" applyFill="1"/>
    <xf numFmtId="0" fontId="32" fillId="0" borderId="0" xfId="0" applyFont="1" applyAlignment="1">
      <alignment horizontal="right"/>
    </xf>
    <xf numFmtId="0" fontId="32" fillId="0" borderId="0" xfId="0" applyFont="1" applyBorder="1" applyAlignment="1">
      <alignment horizontal="right"/>
    </xf>
    <xf numFmtId="0" fontId="32" fillId="0" borderId="0" xfId="0" applyFont="1" applyAlignment="1">
      <alignment horizontal="left"/>
    </xf>
    <xf numFmtId="0" fontId="32" fillId="0" borderId="0" xfId="0" applyFont="1" applyFill="1"/>
    <xf numFmtId="0" fontId="32" fillId="0" borderId="0" xfId="0" applyFont="1" applyFill="1" applyBorder="1" applyAlignment="1">
      <alignment horizontal="left" vertical="center"/>
    </xf>
    <xf numFmtId="0" fontId="33" fillId="0" borderId="0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3" fillId="0" borderId="11" xfId="0" applyFont="1" applyBorder="1"/>
    <xf numFmtId="0" fontId="33" fillId="0" borderId="0" xfId="0" applyFont="1" applyAlignment="1">
      <alignment horizontal="right"/>
    </xf>
    <xf numFmtId="0" fontId="33" fillId="20" borderId="0" xfId="0" applyFont="1" applyFill="1" applyAlignment="1">
      <alignment horizontal="center"/>
    </xf>
    <xf numFmtId="0" fontId="33" fillId="0" borderId="0" xfId="0" applyFont="1" applyFill="1" applyAlignment="1">
      <alignment horizontal="right"/>
    </xf>
    <xf numFmtId="3" fontId="33" fillId="0" borderId="0" xfId="0" applyNumberFormat="1" applyFont="1" applyFill="1" applyAlignment="1">
      <alignment horizontal="right"/>
    </xf>
    <xf numFmtId="0" fontId="33" fillId="19" borderId="0" xfId="0" applyFont="1" applyFill="1" applyAlignment="1">
      <alignment horizontal="center"/>
    </xf>
    <xf numFmtId="0" fontId="33" fillId="0" borderId="0" xfId="0" applyFont="1" applyFill="1" applyBorder="1" applyAlignment="1">
      <alignment horizontal="right" vertical="top"/>
    </xf>
    <xf numFmtId="3" fontId="33" fillId="0" borderId="0" xfId="0" applyNumberFormat="1" applyFont="1" applyFill="1" applyBorder="1" applyAlignment="1">
      <alignment horizontal="right" vertical="top"/>
    </xf>
    <xf numFmtId="3" fontId="33" fillId="0" borderId="0" xfId="0" applyNumberFormat="1" applyFont="1" applyFill="1"/>
    <xf numFmtId="0" fontId="32" fillId="0" borderId="0" xfId="0" applyFont="1" applyAlignment="1">
      <alignment horizontal="right" wrapText="1"/>
    </xf>
    <xf numFmtId="0" fontId="32" fillId="0" borderId="0" xfId="0" applyFont="1" applyBorder="1"/>
    <xf numFmtId="0" fontId="33" fillId="0" borderId="18" xfId="0" applyFont="1" applyFill="1" applyBorder="1" applyAlignment="1">
      <alignment horizontal="right" vertical="center"/>
    </xf>
    <xf numFmtId="3" fontId="33" fillId="0" borderId="18" xfId="0" applyNumberFormat="1" applyFont="1" applyFill="1" applyBorder="1" applyAlignment="1">
      <alignment horizontal="right" vertical="center"/>
    </xf>
    <xf numFmtId="3" fontId="33" fillId="0" borderId="0" xfId="0" applyNumberFormat="1" applyFont="1" applyAlignment="1">
      <alignment horizontal="right"/>
    </xf>
    <xf numFmtId="0" fontId="33" fillId="0" borderId="0" xfId="0" applyFont="1" applyFill="1" applyAlignment="1">
      <alignment horizontal="center"/>
    </xf>
    <xf numFmtId="0" fontId="33" fillId="19" borderId="0" xfId="0" applyFont="1" applyFill="1"/>
    <xf numFmtId="0" fontId="32" fillId="0" borderId="0" xfId="0" applyFont="1" applyFill="1" applyAlignment="1">
      <alignment horizontal="right"/>
    </xf>
    <xf numFmtId="0" fontId="33" fillId="19" borderId="0" xfId="0" applyFont="1" applyFill="1" applyAlignment="1">
      <alignment horizontal="center" vertical="center"/>
    </xf>
    <xf numFmtId="0" fontId="33" fillId="0" borderId="12" xfId="0" applyFont="1" applyBorder="1"/>
    <xf numFmtId="0" fontId="33" fillId="0" borderId="12" xfId="0" applyFont="1" applyBorder="1" applyAlignment="1">
      <alignment horizontal="right"/>
    </xf>
    <xf numFmtId="0" fontId="33" fillId="0" borderId="0" xfId="0" applyFont="1" applyAlignment="1">
      <alignment horizontal="center"/>
    </xf>
    <xf numFmtId="3" fontId="32" fillId="0" borderId="0" xfId="0" applyNumberFormat="1" applyFont="1" applyAlignment="1">
      <alignment horizontal="right"/>
    </xf>
    <xf numFmtId="3" fontId="32" fillId="0" borderId="0" xfId="0" applyNumberFormat="1" applyFont="1"/>
    <xf numFmtId="0" fontId="32" fillId="0" borderId="20" xfId="0" applyFont="1" applyBorder="1"/>
    <xf numFmtId="0" fontId="33" fillId="0" borderId="20" xfId="0" applyFont="1" applyBorder="1"/>
    <xf numFmtId="0" fontId="33" fillId="0" borderId="20" xfId="0" applyFont="1" applyBorder="1" applyAlignment="1">
      <alignment horizontal="right"/>
    </xf>
    <xf numFmtId="3" fontId="32" fillId="0" borderId="20" xfId="0" applyNumberFormat="1" applyFont="1" applyBorder="1" applyAlignment="1">
      <alignment horizontal="right"/>
    </xf>
    <xf numFmtId="3" fontId="32" fillId="0" borderId="0" xfId="0" applyNumberFormat="1" applyFont="1" applyBorder="1"/>
    <xf numFmtId="0" fontId="32" fillId="0" borderId="0" xfId="0" applyFont="1" applyFill="1" applyBorder="1"/>
    <xf numFmtId="0" fontId="32" fillId="0" borderId="0" xfId="0" applyFont="1" applyFill="1" applyBorder="1" applyAlignment="1">
      <alignment horizontal="right"/>
    </xf>
    <xf numFmtId="3" fontId="33" fillId="0" borderId="0" xfId="0" applyNumberFormat="1" applyFont="1" applyFill="1" applyBorder="1" applyAlignment="1">
      <alignment horizontal="right"/>
    </xf>
    <xf numFmtId="3" fontId="33" fillId="0" borderId="0" xfId="0" applyNumberFormat="1" applyFont="1" applyFill="1" applyBorder="1"/>
    <xf numFmtId="0" fontId="33" fillId="0" borderId="0" xfId="0" applyFont="1" applyFill="1" applyBorder="1"/>
    <xf numFmtId="0" fontId="33" fillId="0" borderId="0" xfId="0" applyFont="1" applyFill="1" applyBorder="1" applyAlignment="1">
      <alignment horizontal="center"/>
    </xf>
    <xf numFmtId="3" fontId="33" fillId="0" borderId="0" xfId="0" applyNumberFormat="1" applyFont="1" applyFill="1" applyAlignment="1">
      <alignment horizontal="center"/>
    </xf>
    <xf numFmtId="3" fontId="33" fillId="19" borderId="0" xfId="0" applyNumberFormat="1" applyFont="1" applyFill="1" applyAlignment="1">
      <alignment horizontal="center"/>
    </xf>
    <xf numFmtId="3" fontId="33" fillId="0" borderId="0" xfId="0" applyNumberFormat="1" applyFont="1" applyAlignment="1">
      <alignment horizontal="center"/>
    </xf>
    <xf numFmtId="3" fontId="32" fillId="0" borderId="0" xfId="0" applyNumberFormat="1" applyFont="1" applyFill="1"/>
    <xf numFmtId="3" fontId="33" fillId="0" borderId="0" xfId="0" applyNumberFormat="1" applyFont="1" applyAlignment="1">
      <alignment horizontal="left"/>
    </xf>
    <xf numFmtId="167" fontId="33" fillId="0" borderId="0" xfId="0" applyNumberFormat="1" applyFont="1"/>
    <xf numFmtId="3" fontId="33" fillId="0" borderId="0" xfId="0" applyNumberFormat="1" applyFont="1" applyFill="1" applyAlignment="1">
      <alignment horizontal="left"/>
    </xf>
    <xf numFmtId="3" fontId="33" fillId="0" borderId="0" xfId="0" applyNumberFormat="1" applyFont="1" applyBorder="1"/>
    <xf numFmtId="3" fontId="33" fillId="0" borderId="0" xfId="0" applyNumberFormat="1" applyFont="1" applyBorder="1" applyAlignment="1">
      <alignment horizontal="left"/>
    </xf>
    <xf numFmtId="3" fontId="33" fillId="0" borderId="0" xfId="0" applyNumberFormat="1" applyFont="1" applyFill="1" applyBorder="1" applyAlignment="1">
      <alignment horizontal="left"/>
    </xf>
    <xf numFmtId="3" fontId="32" fillId="0" borderId="0" xfId="0" applyNumberFormat="1" applyFont="1" applyAlignment="1">
      <alignment horizontal="left"/>
    </xf>
    <xf numFmtId="3" fontId="33" fillId="0" borderId="10" xfId="0" applyNumberFormat="1" applyFont="1" applyBorder="1" applyAlignment="1">
      <alignment horizontal="left"/>
    </xf>
    <xf numFmtId="3" fontId="33" fillId="0" borderId="10" xfId="0" applyNumberFormat="1" applyFont="1" applyBorder="1"/>
    <xf numFmtId="3" fontId="33" fillId="0" borderId="13" xfId="0" applyNumberFormat="1" applyFont="1" applyFill="1" applyBorder="1"/>
    <xf numFmtId="3" fontId="33" fillId="0" borderId="15" xfId="0" applyNumberFormat="1" applyFont="1" applyBorder="1" applyAlignment="1">
      <alignment horizontal="center"/>
    </xf>
    <xf numFmtId="3" fontId="33" fillId="0" borderId="10" xfId="0" applyNumberFormat="1" applyFont="1" applyBorder="1" applyAlignment="1">
      <alignment horizontal="center"/>
    </xf>
    <xf numFmtId="3" fontId="33" fillId="0" borderId="12" xfId="0" applyNumberFormat="1" applyFont="1" applyBorder="1" applyAlignment="1">
      <alignment horizontal="left" wrapText="1"/>
    </xf>
    <xf numFmtId="3" fontId="33" fillId="0" borderId="12" xfId="0" applyNumberFormat="1" applyFont="1" applyBorder="1" applyAlignment="1">
      <alignment horizontal="left"/>
    </xf>
    <xf numFmtId="3" fontId="33" fillId="0" borderId="12" xfId="0" applyNumberFormat="1" applyFont="1" applyBorder="1" applyAlignment="1">
      <alignment horizontal="right" wrapText="1"/>
    </xf>
    <xf numFmtId="3" fontId="33" fillId="0" borderId="12" xfId="0" applyNumberFormat="1" applyFont="1" applyBorder="1" applyAlignment="1">
      <alignment wrapText="1"/>
    </xf>
    <xf numFmtId="3" fontId="33" fillId="0" borderId="14" xfId="0" applyNumberFormat="1" applyFont="1" applyBorder="1" applyAlignment="1">
      <alignment horizontal="right" textRotation="90" wrapText="1"/>
    </xf>
    <xf numFmtId="3" fontId="33" fillId="0" borderId="18" xfId="0" applyNumberFormat="1" applyFont="1" applyFill="1" applyBorder="1" applyAlignment="1">
      <alignment horizontal="right" wrapText="1"/>
    </xf>
    <xf numFmtId="3" fontId="33" fillId="0" borderId="12" xfId="0" applyNumberFormat="1" applyFont="1" applyFill="1" applyBorder="1" applyAlignment="1">
      <alignment horizontal="right" wrapText="1"/>
    </xf>
    <xf numFmtId="3" fontId="33" fillId="0" borderId="12" xfId="0" applyNumberFormat="1" applyFont="1" applyFill="1" applyBorder="1" applyAlignment="1">
      <alignment horizontal="right" textRotation="90" wrapText="1"/>
    </xf>
    <xf numFmtId="3" fontId="33" fillId="0" borderId="14" xfId="0" applyNumberFormat="1" applyFont="1" applyFill="1" applyBorder="1" applyAlignment="1">
      <alignment horizontal="right" wrapText="1"/>
    </xf>
    <xf numFmtId="3" fontId="33" fillId="0" borderId="0" xfId="0" applyNumberFormat="1" applyFont="1" applyAlignment="1">
      <alignment wrapText="1"/>
    </xf>
    <xf numFmtId="3" fontId="33" fillId="19" borderId="0" xfId="0" applyNumberFormat="1" applyFont="1" applyFill="1" applyAlignment="1">
      <alignment horizontal="left"/>
    </xf>
    <xf numFmtId="3" fontId="33" fillId="19" borderId="0" xfId="0" applyNumberFormat="1" applyFont="1" applyFill="1"/>
    <xf numFmtId="3" fontId="33" fillId="0" borderId="0" xfId="0" applyNumberFormat="1" applyFont="1" applyBorder="1" applyAlignment="1">
      <alignment wrapText="1"/>
    </xf>
    <xf numFmtId="49" fontId="33" fillId="0" borderId="0" xfId="0" applyNumberFormat="1" applyFont="1" applyBorder="1" applyAlignment="1">
      <alignment horizontal="left" vertical="top" wrapText="1"/>
    </xf>
    <xf numFmtId="164" fontId="33" fillId="0" borderId="0" xfId="0" applyNumberFormat="1" applyFont="1" applyBorder="1" applyAlignment="1">
      <alignment horizontal="right" vertical="top" wrapText="1"/>
    </xf>
    <xf numFmtId="4" fontId="33" fillId="0" borderId="0" xfId="0" applyNumberFormat="1" applyFont="1" applyFill="1" applyBorder="1" applyAlignment="1">
      <alignment horizontal="right" vertical="top" wrapText="1"/>
    </xf>
    <xf numFmtId="3" fontId="33" fillId="0" borderId="0" xfId="0" applyNumberFormat="1" applyFont="1" applyBorder="1" applyAlignment="1">
      <alignment horizontal="right" vertical="top" wrapText="1"/>
    </xf>
    <xf numFmtId="3" fontId="33" fillId="0" borderId="0" xfId="0" applyNumberFormat="1" applyFont="1" applyBorder="1" applyAlignment="1">
      <alignment horizontal="right" wrapText="1"/>
    </xf>
    <xf numFmtId="49" fontId="33" fillId="0" borderId="0" xfId="0" applyNumberFormat="1" applyFont="1" applyBorder="1" applyAlignment="1">
      <alignment horizontal="left" vertical="top"/>
    </xf>
    <xf numFmtId="164" fontId="33" fillId="0" borderId="0" xfId="0" applyNumberFormat="1" applyFont="1" applyBorder="1" applyAlignment="1">
      <alignment vertical="top"/>
    </xf>
    <xf numFmtId="4" fontId="33" fillId="0" borderId="0" xfId="0" applyNumberFormat="1" applyFont="1" applyFill="1" applyBorder="1" applyAlignment="1">
      <alignment vertical="top"/>
    </xf>
    <xf numFmtId="3" fontId="33" fillId="0" borderId="0" xfId="0" applyNumberFormat="1" applyFont="1" applyBorder="1" applyAlignment="1">
      <alignment horizontal="right" vertical="top"/>
    </xf>
    <xf numFmtId="3" fontId="32" fillId="0" borderId="0" xfId="0" applyNumberFormat="1" applyFont="1" applyBorder="1" applyAlignment="1">
      <alignment horizontal="right" vertical="top"/>
    </xf>
    <xf numFmtId="3" fontId="33" fillId="0" borderId="0" xfId="0" applyNumberFormat="1" applyFont="1" applyFill="1" applyBorder="1" applyAlignment="1">
      <alignment vertical="top"/>
    </xf>
    <xf numFmtId="3" fontId="32" fillId="0" borderId="0" xfId="0" applyNumberFormat="1" applyFont="1" applyBorder="1" applyAlignment="1">
      <alignment vertical="top"/>
    </xf>
    <xf numFmtId="3" fontId="33" fillId="0" borderId="0" xfId="0" applyNumberFormat="1" applyFont="1" applyBorder="1" applyAlignment="1">
      <alignment vertical="top"/>
    </xf>
    <xf numFmtId="49" fontId="33" fillId="0" borderId="0" xfId="0" applyNumberFormat="1" applyFont="1"/>
    <xf numFmtId="49" fontId="33" fillId="0" borderId="0" xfId="0" applyNumberFormat="1" applyFont="1" applyAlignment="1">
      <alignment horizontal="left"/>
    </xf>
    <xf numFmtId="0" fontId="33" fillId="18" borderId="0" xfId="0" applyFont="1" applyFill="1"/>
    <xf numFmtId="0" fontId="32" fillId="0" borderId="0" xfId="0" applyFont="1" applyAlignment="1">
      <alignment vertical="center"/>
    </xf>
    <xf numFmtId="3" fontId="33" fillId="0" borderId="25" xfId="0" applyNumberFormat="1" applyFont="1" applyBorder="1"/>
    <xf numFmtId="0" fontId="33" fillId="0" borderId="26" xfId="0" applyFont="1" applyFill="1" applyBorder="1" applyAlignment="1">
      <alignment horizontal="left"/>
    </xf>
    <xf numFmtId="3" fontId="33" fillId="0" borderId="26" xfId="0" applyNumberFormat="1" applyFont="1" applyBorder="1"/>
    <xf numFmtId="0" fontId="33" fillId="0" borderId="27" xfId="0" applyFont="1" applyFill="1" applyBorder="1" applyAlignment="1">
      <alignment horizontal="left"/>
    </xf>
    <xf numFmtId="3" fontId="33" fillId="0" borderId="27" xfId="0" applyNumberFormat="1" applyFont="1" applyFill="1" applyBorder="1"/>
    <xf numFmtId="0" fontId="33" fillId="0" borderId="27" xfId="0" applyFont="1" applyBorder="1"/>
    <xf numFmtId="4" fontId="33" fillId="0" borderId="27" xfId="0" applyNumberFormat="1" applyFont="1" applyFill="1" applyBorder="1"/>
    <xf numFmtId="4" fontId="33" fillId="0" borderId="0" xfId="0" applyNumberFormat="1" applyFont="1" applyFill="1" applyBorder="1"/>
    <xf numFmtId="0" fontId="33" fillId="0" borderId="0" xfId="0" applyFont="1" applyFill="1" applyAlignment="1">
      <alignment horizontal="left"/>
    </xf>
    <xf numFmtId="0" fontId="33" fillId="0" borderId="12" xfId="0" applyFont="1" applyFill="1" applyBorder="1" applyAlignment="1">
      <alignment horizontal="left"/>
    </xf>
    <xf numFmtId="166" fontId="33" fillId="0" borderId="12" xfId="0" applyNumberFormat="1" applyFont="1" applyFill="1" applyBorder="1"/>
    <xf numFmtId="166" fontId="33" fillId="0" borderId="0" xfId="0" applyNumberFormat="1" applyFont="1" applyFill="1" applyBorder="1"/>
    <xf numFmtId="0" fontId="32" fillId="0" borderId="22" xfId="0" applyFont="1" applyFill="1" applyBorder="1"/>
    <xf numFmtId="3" fontId="32" fillId="0" borderId="22" xfId="0" applyNumberFormat="1" applyFont="1" applyFill="1" applyBorder="1"/>
    <xf numFmtId="3" fontId="32" fillId="0" borderId="0" xfId="0" applyNumberFormat="1" applyFont="1" applyFill="1" applyBorder="1"/>
    <xf numFmtId="0" fontId="32" fillId="0" borderId="20" xfId="0" applyFont="1" applyFill="1" applyBorder="1" applyAlignment="1">
      <alignment vertical="center"/>
    </xf>
    <xf numFmtId="0" fontId="33" fillId="0" borderId="25" xfId="0" applyFont="1" applyFill="1" applyBorder="1"/>
    <xf numFmtId="3" fontId="33" fillId="0" borderId="27" xfId="0" applyNumberFormat="1" applyFont="1" applyBorder="1"/>
    <xf numFmtId="0" fontId="33" fillId="0" borderId="0" xfId="0" applyFont="1" applyFill="1" applyBorder="1" applyAlignment="1">
      <alignment horizontal="left"/>
    </xf>
    <xf numFmtId="0" fontId="32" fillId="0" borderId="22" xfId="0" applyFont="1" applyBorder="1"/>
    <xf numFmtId="0" fontId="32" fillId="0" borderId="0" xfId="0" applyFont="1" applyAlignment="1">
      <alignment horizontal="right"/>
    </xf>
    <xf numFmtId="3" fontId="33" fillId="0" borderId="15" xfId="0" applyNumberFormat="1" applyFont="1" applyBorder="1" applyAlignment="1">
      <alignment horizontal="right"/>
    </xf>
    <xf numFmtId="3" fontId="33" fillId="0" borderId="17" xfId="0" applyNumberFormat="1" applyFont="1" applyBorder="1" applyAlignment="1">
      <alignment horizontal="right" wrapText="1"/>
    </xf>
    <xf numFmtId="3" fontId="33" fillId="19" borderId="0" xfId="0" applyNumberFormat="1" applyFont="1" applyFill="1" applyAlignment="1">
      <alignment horizontal="left" wrapText="1"/>
    </xf>
    <xf numFmtId="3" fontId="33" fillId="19" borderId="0" xfId="0" applyNumberFormat="1" applyFont="1" applyFill="1" applyAlignment="1">
      <alignment wrapText="1"/>
    </xf>
    <xf numFmtId="4" fontId="33" fillId="19" borderId="0" xfId="39" applyNumberFormat="1" applyFont="1" applyFill="1" applyAlignment="1">
      <alignment wrapText="1"/>
    </xf>
    <xf numFmtId="3" fontId="33" fillId="19" borderId="0" xfId="0" applyNumberFormat="1" applyFont="1" applyFill="1" applyAlignment="1">
      <alignment horizontal="right" wrapText="1"/>
    </xf>
    <xf numFmtId="2" fontId="33" fillId="0" borderId="0" xfId="0" applyNumberFormat="1" applyFont="1" applyBorder="1" applyAlignment="1">
      <alignment horizontal="right" vertical="top" wrapText="1"/>
    </xf>
    <xf numFmtId="49" fontId="33" fillId="0" borderId="0" xfId="0" applyNumberFormat="1" applyFont="1" applyFill="1" applyAlignment="1">
      <alignment horizontal="left" vertical="top" wrapText="1"/>
    </xf>
    <xf numFmtId="3" fontId="33" fillId="0" borderId="0" xfId="0" applyNumberFormat="1" applyFont="1" applyFill="1" applyAlignment="1">
      <alignment horizontal="right" vertical="top" wrapText="1"/>
    </xf>
    <xf numFmtId="2" fontId="33" fillId="0" borderId="0" xfId="39" applyNumberFormat="1" applyFont="1" applyFill="1" applyAlignment="1">
      <alignment horizontal="right" vertical="top" wrapText="1"/>
    </xf>
    <xf numFmtId="2" fontId="33" fillId="0" borderId="0" xfId="0" applyNumberFormat="1" applyFont="1" applyFill="1" applyAlignment="1">
      <alignment horizontal="right" vertical="top" wrapText="1"/>
    </xf>
    <xf numFmtId="2" fontId="33" fillId="0" borderId="0" xfId="39" applyNumberFormat="1" applyFont="1" applyBorder="1" applyAlignment="1">
      <alignment horizontal="right" vertical="top" wrapText="1"/>
    </xf>
    <xf numFmtId="2" fontId="33" fillId="0" borderId="0" xfId="39" applyNumberFormat="1" applyFont="1" applyBorder="1" applyAlignment="1">
      <alignment horizontal="right" vertical="top"/>
    </xf>
    <xf numFmtId="2" fontId="33" fillId="0" borderId="0" xfId="0" applyNumberFormat="1" applyFont="1" applyBorder="1" applyAlignment="1">
      <alignment horizontal="right" vertical="top"/>
    </xf>
    <xf numFmtId="2" fontId="32" fillId="0" borderId="0" xfId="39" applyNumberFormat="1" applyFont="1" applyBorder="1" applyAlignment="1">
      <alignment horizontal="right" vertical="top"/>
    </xf>
    <xf numFmtId="2" fontId="32" fillId="0" borderId="0" xfId="0" applyNumberFormat="1" applyFont="1" applyBorder="1" applyAlignment="1">
      <alignment horizontal="right" vertical="top"/>
    </xf>
    <xf numFmtId="49" fontId="33" fillId="0" borderId="0" xfId="0" applyNumberFormat="1" applyFont="1" applyAlignment="1">
      <alignment horizontal="left" vertical="top" wrapText="1"/>
    </xf>
    <xf numFmtId="3" fontId="33" fillId="0" borderId="0" xfId="0" applyNumberFormat="1" applyFont="1" applyAlignment="1">
      <alignment horizontal="right" vertical="top" wrapText="1"/>
    </xf>
    <xf numFmtId="2" fontId="33" fillId="0" borderId="0" xfId="0" applyNumberFormat="1" applyFont="1" applyAlignment="1">
      <alignment horizontal="right" vertical="top" wrapText="1"/>
    </xf>
    <xf numFmtId="49" fontId="33" fillId="0" borderId="0" xfId="0" applyNumberFormat="1" applyFont="1" applyAlignment="1">
      <alignment horizontal="left" vertical="top"/>
    </xf>
    <xf numFmtId="3" fontId="33" fillId="0" borderId="0" xfId="0" applyNumberFormat="1" applyFont="1" applyAlignment="1">
      <alignment horizontal="right" vertical="top"/>
    </xf>
    <xf numFmtId="2" fontId="32" fillId="0" borderId="0" xfId="39" applyNumberFormat="1" applyFont="1" applyAlignment="1">
      <alignment horizontal="right" vertical="top"/>
    </xf>
    <xf numFmtId="2" fontId="32" fillId="0" borderId="0" xfId="0" applyNumberFormat="1" applyFont="1" applyAlignment="1">
      <alignment horizontal="right" vertical="top"/>
    </xf>
    <xf numFmtId="3" fontId="32" fillId="0" borderId="0" xfId="0" applyNumberFormat="1" applyFont="1" applyAlignment="1">
      <alignment horizontal="right" vertical="top"/>
    </xf>
    <xf numFmtId="2" fontId="32" fillId="0" borderId="0" xfId="39" applyNumberFormat="1" applyFont="1" applyAlignment="1">
      <alignment horizontal="right"/>
    </xf>
    <xf numFmtId="2" fontId="32" fillId="0" borderId="0" xfId="0" applyNumberFormat="1" applyFont="1" applyAlignment="1">
      <alignment horizontal="right"/>
    </xf>
    <xf numFmtId="49" fontId="33" fillId="0" borderId="0" xfId="0" applyNumberFormat="1" applyFont="1" applyAlignment="1">
      <alignment horizontal="left" wrapText="1"/>
    </xf>
    <xf numFmtId="2" fontId="32" fillId="0" borderId="0" xfId="0" applyNumberFormat="1" applyFont="1"/>
    <xf numFmtId="0" fontId="33" fillId="0" borderId="0" xfId="0" applyFont="1" applyAlignment="1"/>
    <xf numFmtId="0" fontId="33" fillId="0" borderId="0" xfId="0" applyFont="1" applyBorder="1"/>
    <xf numFmtId="3" fontId="32" fillId="0" borderId="0" xfId="0" applyNumberFormat="1" applyFont="1" applyFill="1" applyBorder="1" applyAlignment="1"/>
    <xf numFmtId="0" fontId="32" fillId="0" borderId="20" xfId="0" applyFont="1" applyBorder="1" applyAlignment="1">
      <alignment vertical="center"/>
    </xf>
    <xf numFmtId="168" fontId="32" fillId="0" borderId="0" xfId="0" applyNumberFormat="1" applyFont="1" applyBorder="1" applyAlignment="1">
      <alignment vertical="center"/>
    </xf>
    <xf numFmtId="0" fontId="32" fillId="0" borderId="12" xfId="0" applyFont="1" applyBorder="1"/>
    <xf numFmtId="0" fontId="32" fillId="0" borderId="12" xfId="0" applyFont="1" applyBorder="1" applyAlignment="1"/>
    <xf numFmtId="0" fontId="32" fillId="0" borderId="12" xfId="0" applyFont="1" applyFill="1" applyBorder="1" applyAlignment="1">
      <alignment horizontal="right" wrapText="1"/>
    </xf>
    <xf numFmtId="167" fontId="33" fillId="0" borderId="0" xfId="0" applyNumberFormat="1" applyFont="1" applyFill="1" applyBorder="1" applyAlignment="1">
      <alignment horizontal="left"/>
    </xf>
    <xf numFmtId="0" fontId="33" fillId="0" borderId="16" xfId="0" applyFont="1" applyBorder="1" applyAlignment="1">
      <alignment wrapText="1"/>
    </xf>
    <xf numFmtId="0" fontId="33" fillId="0" borderId="26" xfId="0" applyFont="1" applyBorder="1" applyAlignment="1">
      <alignment wrapText="1"/>
    </xf>
    <xf numFmtId="171" fontId="33" fillId="0" borderId="26" xfId="47" applyNumberFormat="1" applyFont="1" applyBorder="1" applyAlignment="1"/>
    <xf numFmtId="0" fontId="33" fillId="21" borderId="0" xfId="0" applyFont="1" applyFill="1" applyAlignment="1">
      <alignment horizontal="left" wrapText="1"/>
    </xf>
    <xf numFmtId="0" fontId="33" fillId="0" borderId="0" xfId="0" applyFont="1" applyFill="1" applyAlignment="1">
      <alignment horizontal="left" wrapText="1"/>
    </xf>
    <xf numFmtId="0" fontId="33" fillId="0" borderId="0" xfId="0" applyFont="1" applyBorder="1" applyAlignment="1">
      <alignment wrapText="1"/>
    </xf>
    <xf numFmtId="0" fontId="33" fillId="0" borderId="27" xfId="0" applyFont="1" applyBorder="1" applyAlignment="1">
      <alignment wrapText="1"/>
    </xf>
    <xf numFmtId="171" fontId="33" fillId="0" borderId="27" xfId="47" applyNumberFormat="1" applyFont="1" applyBorder="1" applyAlignment="1"/>
    <xf numFmtId="0" fontId="33" fillId="21" borderId="0" xfId="0" applyFont="1" applyFill="1" applyAlignment="1">
      <alignment horizontal="left"/>
    </xf>
    <xf numFmtId="171" fontId="33" fillId="0" borderId="19" xfId="47" applyNumberFormat="1" applyFont="1" applyBorder="1" applyAlignment="1"/>
    <xf numFmtId="0" fontId="33" fillId="21" borderId="0" xfId="0" applyFont="1" applyFill="1" applyAlignment="1">
      <alignment horizontal="left" vertical="top" wrapText="1"/>
    </xf>
    <xf numFmtId="0" fontId="33" fillId="0" borderId="0" xfId="0" applyFont="1" applyFill="1" applyAlignment="1">
      <alignment horizontal="left" vertical="top" wrapText="1"/>
    </xf>
    <xf numFmtId="0" fontId="33" fillId="0" borderId="18" xfId="0" applyFont="1" applyBorder="1"/>
    <xf numFmtId="0" fontId="33" fillId="0" borderId="0" xfId="0" applyFont="1" applyBorder="1" applyAlignment="1"/>
    <xf numFmtId="0" fontId="33" fillId="0" borderId="18" xfId="0" applyFont="1" applyBorder="1" applyAlignment="1"/>
    <xf numFmtId="171" fontId="33" fillId="0" borderId="16" xfId="47" applyNumberFormat="1" applyFont="1" applyBorder="1" applyAlignment="1">
      <alignment horizontal="right"/>
    </xf>
    <xf numFmtId="171" fontId="33" fillId="0" borderId="16" xfId="47" applyNumberFormat="1" applyFont="1" applyBorder="1" applyAlignment="1"/>
    <xf numFmtId="167" fontId="33" fillId="21" borderId="0" xfId="0" applyNumberFormat="1" applyFont="1" applyFill="1" applyBorder="1" applyAlignment="1">
      <alignment horizontal="left"/>
    </xf>
    <xf numFmtId="169" fontId="33" fillId="0" borderId="0" xfId="0" applyNumberFormat="1" applyFont="1" applyFill="1" applyBorder="1" applyAlignment="1">
      <alignment horizontal="right"/>
    </xf>
    <xf numFmtId="0" fontId="33" fillId="0" borderId="16" xfId="0" applyFont="1" applyBorder="1" applyAlignment="1">
      <alignment horizontal="left" vertical="top" wrapText="1"/>
    </xf>
    <xf numFmtId="0" fontId="32" fillId="0" borderId="18" xfId="0" applyFont="1" applyFill="1" applyBorder="1" applyAlignment="1"/>
    <xf numFmtId="171" fontId="33" fillId="0" borderId="18" xfId="47" applyNumberFormat="1" applyFont="1" applyFill="1" applyBorder="1" applyAlignment="1"/>
    <xf numFmtId="0" fontId="33" fillId="0" borderId="20" xfId="0" applyFont="1" applyFill="1" applyBorder="1" applyAlignment="1">
      <alignment horizontal="left"/>
    </xf>
    <xf numFmtId="3" fontId="33" fillId="0" borderId="20" xfId="0" applyNumberFormat="1" applyFont="1" applyFill="1" applyBorder="1"/>
    <xf numFmtId="3" fontId="33" fillId="0" borderId="20" xfId="0" applyNumberFormat="1" applyFont="1" applyBorder="1"/>
    <xf numFmtId="167" fontId="33" fillId="0" borderId="0" xfId="0" applyNumberFormat="1" applyFont="1" applyFill="1" applyBorder="1" applyAlignment="1">
      <alignment horizontal="center"/>
    </xf>
    <xf numFmtId="3" fontId="33" fillId="21" borderId="0" xfId="0" applyNumberFormat="1" applyFont="1" applyFill="1" applyAlignment="1">
      <alignment horizontal="center"/>
    </xf>
    <xf numFmtId="0" fontId="32" fillId="0" borderId="0" xfId="0" applyFont="1" applyFill="1" applyBorder="1" applyAlignment="1"/>
    <xf numFmtId="0" fontId="33" fillId="0" borderId="20" xfId="0" applyFont="1" applyBorder="1" applyAlignment="1"/>
    <xf numFmtId="0" fontId="33" fillId="0" borderId="10" xfId="0" applyFont="1" applyBorder="1"/>
    <xf numFmtId="0" fontId="33" fillId="0" borderId="26" xfId="0" applyFont="1" applyFill="1" applyBorder="1" applyAlignment="1"/>
    <xf numFmtId="0" fontId="33" fillId="0" borderId="26" xfId="0" applyFont="1" applyFill="1" applyBorder="1"/>
    <xf numFmtId="3" fontId="33" fillId="0" borderId="26" xfId="0" applyNumberFormat="1" applyFont="1" applyBorder="1" applyAlignment="1">
      <alignment horizontal="right"/>
    </xf>
    <xf numFmtId="0" fontId="33" fillId="0" borderId="0" xfId="0" applyFont="1" applyFill="1" applyAlignment="1">
      <alignment horizontal="center" vertical="center"/>
    </xf>
    <xf numFmtId="167" fontId="33" fillId="0" borderId="28" xfId="0" applyNumberFormat="1" applyFont="1" applyFill="1" applyBorder="1" applyAlignment="1">
      <alignment horizontal="left"/>
    </xf>
    <xf numFmtId="0" fontId="33" fillId="0" borderId="29" xfId="0" applyFont="1" applyBorder="1" applyAlignment="1">
      <alignment horizontal="center"/>
    </xf>
    <xf numFmtId="167" fontId="33" fillId="0" borderId="31" xfId="0" applyNumberFormat="1" applyFont="1" applyFill="1" applyBorder="1" applyAlignment="1">
      <alignment horizontal="left"/>
    </xf>
    <xf numFmtId="3" fontId="33" fillId="0" borderId="12" xfId="0" applyNumberFormat="1" applyFont="1" applyBorder="1" applyAlignment="1">
      <alignment horizontal="right"/>
    </xf>
    <xf numFmtId="0" fontId="33" fillId="0" borderId="31" xfId="0" applyFont="1" applyBorder="1"/>
    <xf numFmtId="0" fontId="32" fillId="0" borderId="22" xfId="0" applyFont="1" applyFill="1" applyBorder="1" applyAlignment="1"/>
    <xf numFmtId="0" fontId="33" fillId="0" borderId="30" xfId="0" applyFont="1" applyBorder="1"/>
    <xf numFmtId="0" fontId="32" fillId="0" borderId="0" xfId="0" applyFont="1" applyFill="1" applyAlignment="1">
      <alignment horizontal="center"/>
    </xf>
    <xf numFmtId="0" fontId="35" fillId="0" borderId="0" xfId="0" applyFont="1"/>
    <xf numFmtId="0" fontId="33" fillId="21" borderId="0" xfId="0" applyFont="1" applyFill="1" applyAlignment="1">
      <alignment horizontal="center"/>
    </xf>
    <xf numFmtId="3" fontId="32" fillId="0" borderId="0" xfId="0" applyNumberFormat="1" applyFont="1" applyFill="1" applyBorder="1" applyAlignment="1">
      <alignment wrapText="1"/>
    </xf>
    <xf numFmtId="3" fontId="32" fillId="0" borderId="0" xfId="0" applyNumberFormat="1" applyFont="1" applyFill="1" applyBorder="1" applyAlignment="1">
      <alignment horizontal="right" wrapText="1"/>
    </xf>
    <xf numFmtId="167" fontId="33" fillId="0" borderId="0" xfId="0" applyNumberFormat="1" applyFont="1" applyFill="1" applyBorder="1" applyAlignment="1">
      <alignment horizontal="right"/>
    </xf>
    <xf numFmtId="0" fontId="33" fillId="0" borderId="25" xfId="0" applyFont="1" applyBorder="1" applyAlignment="1">
      <alignment horizontal="left"/>
    </xf>
    <xf numFmtId="167" fontId="33" fillId="0" borderId="10" xfId="0" applyNumberFormat="1" applyFont="1" applyFill="1" applyBorder="1" applyAlignment="1">
      <alignment horizontal="right"/>
    </xf>
    <xf numFmtId="0" fontId="33" fillId="0" borderId="0" xfId="0" applyFont="1" applyBorder="1" applyAlignment="1">
      <alignment horizontal="right"/>
    </xf>
    <xf numFmtId="0" fontId="33" fillId="0" borderId="12" xfId="0" applyFont="1" applyBorder="1" applyAlignment="1">
      <alignment horizontal="left"/>
    </xf>
    <xf numFmtId="167" fontId="33" fillId="0" borderId="12" xfId="0" applyNumberFormat="1" applyFont="1" applyFill="1" applyBorder="1" applyAlignment="1">
      <alignment horizontal="right"/>
    </xf>
    <xf numFmtId="167" fontId="33" fillId="0" borderId="20" xfId="0" applyNumberFormat="1" applyFont="1" applyBorder="1" applyAlignment="1">
      <alignment horizontal="right"/>
    </xf>
    <xf numFmtId="168" fontId="32" fillId="0" borderId="20" xfId="0" applyNumberFormat="1" applyFont="1" applyBorder="1" applyAlignment="1">
      <alignment vertical="center"/>
    </xf>
    <xf numFmtId="170" fontId="33" fillId="0" borderId="20" xfId="0" applyNumberFormat="1" applyFont="1" applyBorder="1" applyAlignment="1">
      <alignment horizontal="right"/>
    </xf>
    <xf numFmtId="167" fontId="33" fillId="0" borderId="12" xfId="0" applyNumberFormat="1" applyFont="1" applyFill="1" applyBorder="1" applyAlignment="1">
      <alignment horizontal="left"/>
    </xf>
    <xf numFmtId="167" fontId="33" fillId="0" borderId="23" xfId="0" applyNumberFormat="1" applyFont="1" applyFill="1" applyBorder="1" applyAlignment="1">
      <alignment horizontal="left"/>
    </xf>
    <xf numFmtId="167" fontId="33" fillId="0" borderId="23" xfId="0" applyNumberFormat="1" applyFont="1" applyFill="1" applyBorder="1" applyAlignment="1">
      <alignment horizontal="right"/>
    </xf>
    <xf numFmtId="0" fontId="33" fillId="0" borderId="16" xfId="0" applyFont="1" applyFill="1" applyBorder="1"/>
    <xf numFmtId="169" fontId="33" fillId="0" borderId="16" xfId="0" applyNumberFormat="1" applyFont="1" applyFill="1" applyBorder="1" applyAlignment="1">
      <alignment horizontal="right"/>
    </xf>
    <xf numFmtId="167" fontId="33" fillId="0" borderId="32" xfId="0" applyNumberFormat="1" applyFont="1" applyFill="1" applyBorder="1" applyAlignment="1">
      <alignment horizontal="left"/>
    </xf>
    <xf numFmtId="9" fontId="33" fillId="0" borderId="32" xfId="39" applyFont="1" applyFill="1" applyBorder="1" applyAlignment="1">
      <alignment horizontal="right"/>
    </xf>
    <xf numFmtId="0" fontId="33" fillId="0" borderId="12" xfId="0" applyFont="1" applyFill="1" applyBorder="1"/>
    <xf numFmtId="169" fontId="33" fillId="0" borderId="12" xfId="0" applyNumberFormat="1" applyFont="1" applyFill="1" applyBorder="1" applyAlignment="1">
      <alignment horizontal="right"/>
    </xf>
    <xf numFmtId="167" fontId="33" fillId="0" borderId="19" xfId="0" applyNumberFormat="1" applyFont="1" applyFill="1" applyBorder="1" applyAlignment="1">
      <alignment horizontal="left"/>
    </xf>
    <xf numFmtId="9" fontId="33" fillId="0" borderId="19" xfId="39" applyFont="1" applyFill="1" applyBorder="1" applyAlignment="1">
      <alignment horizontal="right"/>
    </xf>
    <xf numFmtId="0" fontId="33" fillId="0" borderId="20" xfId="0" applyFont="1" applyFill="1" applyBorder="1"/>
    <xf numFmtId="167" fontId="33" fillId="0" borderId="20" xfId="0" applyNumberFormat="1" applyFont="1" applyFill="1" applyBorder="1" applyAlignment="1">
      <alignment horizontal="left"/>
    </xf>
    <xf numFmtId="167" fontId="33" fillId="0" borderId="24" xfId="0" applyNumberFormat="1" applyFont="1" applyFill="1" applyBorder="1" applyAlignment="1">
      <alignment horizontal="left"/>
    </xf>
    <xf numFmtId="167" fontId="33" fillId="0" borderId="24" xfId="0" applyNumberFormat="1" applyFont="1" applyFill="1" applyBorder="1" applyAlignment="1">
      <alignment horizontal="right"/>
    </xf>
    <xf numFmtId="0" fontId="37" fillId="0" borderId="0" xfId="0" applyFont="1"/>
    <xf numFmtId="0" fontId="33" fillId="0" borderId="0" xfId="0" applyFont="1" applyAlignment="1">
      <alignment horizontal="left"/>
    </xf>
    <xf numFmtId="3" fontId="37" fillId="0" borderId="0" xfId="0" applyNumberFormat="1" applyFont="1" applyFill="1" applyAlignment="1">
      <alignment horizontal="left"/>
    </xf>
    <xf numFmtId="0" fontId="32" fillId="0" borderId="0" xfId="0" applyFont="1" applyAlignment="1"/>
    <xf numFmtId="0" fontId="33" fillId="0" borderId="0" xfId="0" applyNumberFormat="1" applyFont="1" applyAlignment="1">
      <alignment horizontal="left"/>
    </xf>
    <xf numFmtId="3" fontId="37" fillId="0" borderId="0" xfId="0" applyNumberFormat="1" applyFont="1" applyFill="1" applyBorder="1" applyAlignment="1"/>
    <xf numFmtId="3" fontId="33" fillId="0" borderId="10" xfId="0" applyNumberFormat="1" applyFont="1" applyBorder="1" applyAlignment="1">
      <alignment horizontal="right"/>
    </xf>
    <xf numFmtId="49" fontId="33" fillId="0" borderId="0" xfId="0" applyNumberFormat="1" applyFont="1" applyBorder="1" applyAlignment="1">
      <alignment horizontal="right" vertical="top" wrapText="1"/>
    </xf>
    <xf numFmtId="49" fontId="33" fillId="0" borderId="0" xfId="0" applyNumberFormat="1" applyFont="1" applyFill="1" applyAlignment="1">
      <alignment horizontal="right" vertical="top" wrapText="1"/>
    </xf>
    <xf numFmtId="49" fontId="33" fillId="0" borderId="0" xfId="0" applyNumberFormat="1" applyFont="1" applyBorder="1" applyAlignment="1">
      <alignment horizontal="right" vertical="top"/>
    </xf>
    <xf numFmtId="49" fontId="33" fillId="0" borderId="0" xfId="0" applyNumberFormat="1" applyFont="1" applyAlignment="1">
      <alignment horizontal="right" vertical="top" wrapText="1"/>
    </xf>
    <xf numFmtId="49" fontId="33" fillId="0" borderId="0" xfId="0" applyNumberFormat="1" applyFont="1" applyAlignment="1">
      <alignment horizontal="right" vertical="top"/>
    </xf>
    <xf numFmtId="3" fontId="33" fillId="0" borderId="0" xfId="0" applyNumberFormat="1" applyFont="1" applyBorder="1" applyAlignment="1">
      <alignment horizontal="right"/>
    </xf>
    <xf numFmtId="3" fontId="33" fillId="19" borderId="0" xfId="0" applyNumberFormat="1" applyFont="1" applyFill="1" applyAlignment="1">
      <alignment horizontal="right"/>
    </xf>
    <xf numFmtId="3" fontId="33" fillId="0" borderId="0" xfId="0" applyNumberFormat="1" applyFont="1" applyAlignment="1">
      <alignment horizontal="left" wrapText="1"/>
    </xf>
    <xf numFmtId="3" fontId="33" fillId="0" borderId="0" xfId="0" applyNumberFormat="1" applyFont="1" applyFill="1" applyAlignment="1">
      <alignment horizontal="left" wrapText="1"/>
    </xf>
    <xf numFmtId="3" fontId="33" fillId="0" borderId="0" xfId="0" applyNumberFormat="1" applyFont="1" applyBorder="1" applyAlignment="1">
      <alignment horizontal="left" wrapText="1"/>
    </xf>
    <xf numFmtId="3" fontId="32" fillId="0" borderId="0" xfId="0" applyNumberFormat="1" applyFont="1" applyAlignment="1">
      <alignment horizontal="left" wrapText="1"/>
    </xf>
    <xf numFmtId="3" fontId="33" fillId="0" borderId="10" xfId="0" applyNumberFormat="1" applyFont="1" applyBorder="1" applyAlignment="1">
      <alignment horizontal="left" wrapText="1"/>
    </xf>
    <xf numFmtId="0" fontId="33" fillId="0" borderId="19" xfId="0" applyFont="1" applyBorder="1" applyAlignment="1"/>
    <xf numFmtId="0" fontId="33" fillId="0" borderId="0" xfId="0" applyFont="1" applyAlignment="1">
      <alignment wrapText="1"/>
    </xf>
    <xf numFmtId="0" fontId="33" fillId="0" borderId="0" xfId="0" applyFont="1" applyAlignment="1">
      <alignment vertical="top"/>
    </xf>
    <xf numFmtId="0" fontId="33" fillId="0" borderId="0" xfId="0" applyFont="1" applyFill="1" applyBorder="1" applyAlignment="1">
      <alignment vertical="top"/>
    </xf>
    <xf numFmtId="171" fontId="33" fillId="0" borderId="16" xfId="47" applyNumberFormat="1" applyFont="1" applyBorder="1" applyAlignment="1">
      <alignment vertical="top"/>
    </xf>
    <xf numFmtId="0" fontId="33" fillId="0" borderId="0" xfId="0" applyFont="1" applyFill="1" applyBorder="1" applyAlignment="1">
      <alignment horizontal="right"/>
    </xf>
    <xf numFmtId="3" fontId="33" fillId="0" borderId="0" xfId="0" applyNumberFormat="1" applyFont="1" applyFill="1" applyBorder="1" applyAlignment="1">
      <alignment horizontal="right" vertical="center"/>
    </xf>
    <xf numFmtId="3" fontId="32" fillId="0" borderId="0" xfId="0" applyNumberFormat="1" applyFont="1" applyFill="1" applyBorder="1" applyAlignment="1">
      <alignment horizontal="right" vertical="center"/>
    </xf>
    <xf numFmtId="17" fontId="33" fillId="0" borderId="0" xfId="0" applyNumberFormat="1" applyFont="1" applyFill="1" applyAlignment="1">
      <alignment horizontal="right"/>
    </xf>
    <xf numFmtId="0" fontId="33" fillId="23" borderId="0" xfId="0" applyFont="1" applyFill="1" applyBorder="1"/>
    <xf numFmtId="0" fontId="33" fillId="23" borderId="0" xfId="0" applyFont="1" applyFill="1" applyAlignment="1">
      <alignment horizontal="center"/>
    </xf>
    <xf numFmtId="0" fontId="33" fillId="23" borderId="0" xfId="0" applyFont="1" applyFill="1"/>
    <xf numFmtId="0" fontId="25" fillId="0" borderId="0" xfId="48" applyFont="1" applyAlignment="1">
      <alignment horizontal="left"/>
    </xf>
    <xf numFmtId="0" fontId="36" fillId="0" borderId="0" xfId="0" applyFont="1" applyAlignment="1">
      <alignment horizontal="center" vertical="center"/>
    </xf>
    <xf numFmtId="49" fontId="36" fillId="0" borderId="0" xfId="0" applyNumberFormat="1" applyFont="1" applyAlignment="1">
      <alignment horizontal="center" vertical="center"/>
    </xf>
    <xf numFmtId="0" fontId="32" fillId="0" borderId="11" xfId="0" applyFont="1" applyBorder="1" applyAlignment="1">
      <alignment horizontal="right" wrapText="1"/>
    </xf>
    <xf numFmtId="0" fontId="33" fillId="0" borderId="0" xfId="0" applyFont="1" applyFill="1" applyBorder="1" applyAlignment="1">
      <alignment horizontal="right" vertical="center"/>
    </xf>
    <xf numFmtId="0" fontId="33" fillId="0" borderId="0" xfId="0" applyFont="1" applyFill="1" applyBorder="1" applyAlignment="1">
      <alignment horizontal="right"/>
    </xf>
    <xf numFmtId="0" fontId="32" fillId="0" borderId="0" xfId="0" applyFont="1" applyFill="1" applyBorder="1" applyAlignment="1">
      <alignment horizontal="right" vertical="center"/>
    </xf>
    <xf numFmtId="3" fontId="33" fillId="0" borderId="0" xfId="0" applyNumberFormat="1" applyFont="1" applyAlignment="1">
      <alignment horizontal="center"/>
    </xf>
    <xf numFmtId="3" fontId="33" fillId="0" borderId="21" xfId="0" applyNumberFormat="1" applyFont="1" applyFill="1" applyBorder="1" applyAlignment="1">
      <alignment horizontal="center"/>
    </xf>
    <xf numFmtId="3" fontId="33" fillId="0" borderId="11" xfId="0" applyNumberFormat="1" applyFont="1" applyFill="1" applyBorder="1" applyAlignment="1">
      <alignment horizontal="center"/>
    </xf>
    <xf numFmtId="3" fontId="33" fillId="0" borderId="11" xfId="0" applyNumberFormat="1" applyFont="1" applyBorder="1" applyAlignment="1">
      <alignment horizontal="center"/>
    </xf>
    <xf numFmtId="3" fontId="33" fillId="0" borderId="13" xfId="0" applyNumberFormat="1" applyFont="1" applyBorder="1" applyAlignment="1">
      <alignment horizontal="center"/>
    </xf>
    <xf numFmtId="0" fontId="33" fillId="0" borderId="0" xfId="0" applyNumberFormat="1" applyFont="1" applyAlignment="1">
      <alignment horizontal="left"/>
    </xf>
    <xf numFmtId="3" fontId="37" fillId="0" borderId="0" xfId="0" applyNumberFormat="1" applyFont="1" applyFill="1" applyAlignment="1">
      <alignment horizontal="left" wrapText="1"/>
    </xf>
    <xf numFmtId="3" fontId="33" fillId="0" borderId="21" xfId="0" applyNumberFormat="1" applyFont="1" applyBorder="1" applyAlignment="1">
      <alignment horizontal="center"/>
    </xf>
    <xf numFmtId="0" fontId="32" fillId="0" borderId="0" xfId="0" applyFont="1" applyAlignment="1">
      <alignment horizontal="right"/>
    </xf>
    <xf numFmtId="0" fontId="33" fillId="0" borderId="20" xfId="0" applyFont="1" applyFill="1" applyBorder="1" applyAlignment="1">
      <alignment horizontal="left" wrapText="1"/>
    </xf>
    <xf numFmtId="0" fontId="33" fillId="0" borderId="0" xfId="0" applyFont="1" applyAlignment="1">
      <alignment horizontal="left" wrapText="1"/>
    </xf>
    <xf numFmtId="0" fontId="33" fillId="0" borderId="0" xfId="0" quotePrefix="1" applyFont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3" fontId="37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7000000}"/>
    <cellStyle name="Normal 2 2" xfId="45" xr:uid="{00000000-0005-0000-0000-000028000000}"/>
    <cellStyle name="Normal 3" xfId="46" xr:uid="{00000000-0005-0000-0000-000029000000}"/>
    <cellStyle name="Normal 8" xfId="43" xr:uid="{00000000-0005-0000-0000-00002A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3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right style="hair">
          <color auto="1"/>
        </right>
        <vertical/>
        <horizontal/>
      </border>
    </dxf>
    <dxf>
      <border>
        <right style="hair">
          <color auto="1"/>
        </right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2E2D62"/>
      <color rgb="FF676767"/>
      <color rgb="FF505160"/>
      <color rgb="FF66FF33"/>
      <color rgb="FFFFFF99"/>
      <color rgb="FF339933"/>
      <color rgb="FFEAEAEA"/>
      <color rgb="FFFF33CC"/>
      <color rgb="FF008000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workbookViewId="0">
      <selection activeCell="A3" sqref="A3:K3"/>
    </sheetView>
  </sheetViews>
  <sheetFormatPr defaultColWidth="9.1796875" defaultRowHeight="15.5" x14ac:dyDescent="0.35"/>
  <cols>
    <col min="1" max="10" width="9.1796875" style="2"/>
    <col min="11" max="11" width="25.26953125" style="2" customWidth="1"/>
    <col min="12" max="18" width="9.1796875" style="2"/>
    <col min="19" max="20" width="9.1796875" style="2" hidden="1" customWidth="1"/>
    <col min="21" max="16384" width="9.1796875" style="2"/>
  </cols>
  <sheetData>
    <row r="2" spans="1:20" ht="124.5" customHeight="1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20" ht="45.75" customHeight="1" x14ac:dyDescent="0.35">
      <c r="A3" s="266" t="s">
        <v>180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9"/>
      <c r="M3" s="9"/>
      <c r="N3" s="10"/>
      <c r="O3" s="10"/>
      <c r="P3" s="10"/>
      <c r="Q3" s="10"/>
    </row>
    <row r="4" spans="1:20" ht="45" customHeight="1" x14ac:dyDescent="0.35">
      <c r="A4" s="267" t="s">
        <v>188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11"/>
      <c r="M4" s="11"/>
      <c r="N4" s="10"/>
      <c r="O4" s="10"/>
      <c r="P4" s="10"/>
      <c r="Q4" s="10"/>
    </row>
    <row r="5" spans="1:20" ht="25" x14ac:dyDescent="0.35">
      <c r="A5" s="266" t="s">
        <v>189</v>
      </c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11"/>
      <c r="M5" s="11"/>
      <c r="N5" s="10"/>
      <c r="O5" s="10"/>
      <c r="P5" s="10"/>
      <c r="Q5" s="10"/>
    </row>
    <row r="6" spans="1:20" x14ac:dyDescent="0.3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6"/>
      <c r="M6" s="6"/>
    </row>
    <row r="7" spans="1:20" ht="18" x14ac:dyDescent="0.4">
      <c r="A7" s="14" t="s">
        <v>56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6"/>
      <c r="M7" s="6"/>
    </row>
    <row r="8" spans="1:20" ht="11.25" customHeight="1" x14ac:dyDescent="0.35">
      <c r="A8" s="1"/>
    </row>
    <row r="9" spans="1:20" ht="15" customHeight="1" x14ac:dyDescent="0.35">
      <c r="A9" s="265" t="s">
        <v>181</v>
      </c>
      <c r="B9" s="265"/>
      <c r="C9" s="265"/>
      <c r="D9" s="265"/>
      <c r="E9" s="265"/>
      <c r="F9" s="265"/>
      <c r="G9" s="265"/>
      <c r="H9" s="265"/>
      <c r="I9" s="265"/>
      <c r="J9" s="12"/>
      <c r="K9" s="12"/>
      <c r="L9" s="12"/>
      <c r="M9" s="12"/>
      <c r="N9" s="12"/>
      <c r="O9" s="12"/>
    </row>
    <row r="10" spans="1:20" ht="15" customHeight="1" x14ac:dyDescent="0.35">
      <c r="A10" s="265" t="s">
        <v>182</v>
      </c>
      <c r="B10" s="265"/>
      <c r="C10" s="265"/>
      <c r="D10" s="265"/>
      <c r="E10" s="265"/>
      <c r="F10" s="265"/>
      <c r="G10" s="265"/>
      <c r="H10" s="265"/>
      <c r="I10" s="265"/>
      <c r="J10" s="12"/>
      <c r="K10" s="12"/>
      <c r="L10" s="12"/>
      <c r="M10" s="12"/>
      <c r="N10" s="12"/>
      <c r="O10" s="12"/>
    </row>
    <row r="11" spans="1:20" ht="15" customHeight="1" x14ac:dyDescent="0.35">
      <c r="A11" s="265" t="s">
        <v>183</v>
      </c>
      <c r="B11" s="265"/>
      <c r="C11" s="265"/>
      <c r="D11" s="265"/>
      <c r="E11" s="265"/>
      <c r="F11" s="265"/>
      <c r="G11" s="265"/>
      <c r="H11" s="265"/>
      <c r="I11" s="265"/>
      <c r="J11" s="12"/>
      <c r="K11" s="12"/>
      <c r="L11" s="12"/>
      <c r="M11" s="12"/>
      <c r="N11" s="12"/>
      <c r="O11" s="12"/>
    </row>
    <row r="12" spans="1:20" ht="15" customHeight="1" x14ac:dyDescent="0.35">
      <c r="A12" s="265" t="s">
        <v>184</v>
      </c>
      <c r="B12" s="265"/>
      <c r="C12" s="265"/>
      <c r="D12" s="265"/>
      <c r="E12" s="265"/>
      <c r="F12" s="265"/>
      <c r="G12" s="265"/>
      <c r="H12" s="265"/>
      <c r="I12" s="265"/>
      <c r="J12" s="12"/>
      <c r="K12" s="12"/>
      <c r="L12" s="12"/>
      <c r="M12" s="12"/>
      <c r="N12" s="12"/>
      <c r="O12" s="12"/>
      <c r="S12" s="3" t="s">
        <v>157</v>
      </c>
      <c r="T12" s="4"/>
    </row>
    <row r="13" spans="1:20" ht="15" customHeight="1" x14ac:dyDescent="0.35">
      <c r="A13" s="265" t="s">
        <v>185</v>
      </c>
      <c r="B13" s="265"/>
      <c r="C13" s="265"/>
      <c r="D13" s="265"/>
      <c r="E13" s="265"/>
      <c r="F13" s="265"/>
      <c r="G13" s="265"/>
      <c r="H13" s="265"/>
      <c r="I13" s="265"/>
      <c r="J13" s="12"/>
      <c r="K13" s="12"/>
      <c r="L13" s="12"/>
      <c r="M13" s="12"/>
      <c r="N13" s="12"/>
      <c r="O13" s="12"/>
      <c r="S13" s="3" t="s">
        <v>158</v>
      </c>
      <c r="T13" s="5"/>
    </row>
    <row r="14" spans="1:20" ht="15" customHeight="1" x14ac:dyDescent="0.35">
      <c r="A14" s="265" t="s">
        <v>187</v>
      </c>
      <c r="B14" s="265"/>
      <c r="C14" s="265"/>
      <c r="D14" s="265"/>
      <c r="E14" s="265"/>
      <c r="F14" s="265"/>
      <c r="G14" s="265"/>
      <c r="H14" s="265"/>
      <c r="I14" s="265"/>
      <c r="J14" s="12"/>
      <c r="K14" s="12"/>
      <c r="L14" s="12"/>
      <c r="M14" s="12"/>
      <c r="N14" s="12"/>
      <c r="O14" s="12"/>
    </row>
    <row r="16" spans="1:20" x14ac:dyDescent="0.35">
      <c r="D16" s="7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7"/>
  <sheetViews>
    <sheetView showGridLines="0" zoomScaleNormal="100" workbookViewId="0">
      <selection activeCell="B6" sqref="B6"/>
    </sheetView>
  </sheetViews>
  <sheetFormatPr defaultColWidth="9.1796875" defaultRowHeight="15.5" x14ac:dyDescent="0.35"/>
  <cols>
    <col min="1" max="1" width="16.453125" style="13" customWidth="1"/>
    <col min="2" max="2" width="15.1796875" style="13" customWidth="1"/>
    <col min="3" max="3" width="21.453125" style="13" customWidth="1"/>
    <col min="4" max="4" width="14.26953125" style="13" customWidth="1"/>
    <col min="5" max="5" width="16" style="13" bestFit="1" customWidth="1"/>
    <col min="6" max="6" width="18.453125" style="13" bestFit="1" customWidth="1"/>
    <col min="7" max="7" width="8.453125" style="13" customWidth="1"/>
    <col min="8" max="8" width="10.453125" style="13" customWidth="1"/>
    <col min="9" max="9" width="10.81640625" style="13" customWidth="1"/>
    <col min="10" max="10" width="28.1796875" style="13" hidden="1" customWidth="1"/>
    <col min="11" max="12" width="9.1796875" style="13" hidden="1" customWidth="1"/>
    <col min="13" max="13" width="11.26953125" style="13" hidden="1" customWidth="1"/>
    <col min="14" max="14" width="14.54296875" style="13" hidden="1" customWidth="1"/>
    <col min="15" max="15" width="11.54296875" style="13" bestFit="1" customWidth="1"/>
    <col min="16" max="16384" width="9.1796875" style="13"/>
  </cols>
  <sheetData>
    <row r="2" spans="1:15" ht="18" x14ac:dyDescent="0.4">
      <c r="A2" s="234" t="s">
        <v>181</v>
      </c>
      <c r="B2" s="15"/>
      <c r="C2" s="15"/>
      <c r="D2" s="16"/>
      <c r="E2" s="16"/>
      <c r="F2" s="17" t="s">
        <v>193</v>
      </c>
      <c r="G2" s="16"/>
      <c r="J2" s="18"/>
    </row>
    <row r="3" spans="1:15" x14ac:dyDescent="0.35">
      <c r="D3" s="16"/>
      <c r="E3" s="16"/>
      <c r="F3" s="16"/>
      <c r="G3" s="16"/>
      <c r="H3" s="16"/>
      <c r="J3" s="18"/>
      <c r="O3" s="13" t="s">
        <v>27</v>
      </c>
    </row>
    <row r="4" spans="1:15" x14ac:dyDescent="0.35">
      <c r="A4" s="19" t="s">
        <v>54</v>
      </c>
      <c r="B4" s="103" t="s">
        <v>188</v>
      </c>
      <c r="C4" s="15"/>
      <c r="D4" s="16"/>
      <c r="E4" s="16"/>
      <c r="F4" s="16"/>
      <c r="G4" s="16"/>
      <c r="H4" s="16"/>
      <c r="J4" s="18"/>
      <c r="N4" s="20"/>
    </row>
    <row r="5" spans="1:15" x14ac:dyDescent="0.35">
      <c r="A5" s="19" t="s">
        <v>55</v>
      </c>
      <c r="B5" s="235" t="s">
        <v>189</v>
      </c>
      <c r="C5" s="15"/>
      <c r="D5" s="16"/>
      <c r="E5" s="16"/>
      <c r="F5" s="16"/>
      <c r="G5" s="16"/>
      <c r="H5" s="16"/>
      <c r="J5" s="22"/>
      <c r="N5" s="20"/>
    </row>
    <row r="6" spans="1:15" x14ac:dyDescent="0.35">
      <c r="A6" s="15"/>
      <c r="B6" s="15"/>
      <c r="C6" s="15"/>
      <c r="D6" s="16"/>
      <c r="E6" s="16"/>
      <c r="F6" s="16"/>
      <c r="G6" s="16"/>
      <c r="H6" s="16"/>
      <c r="J6" s="18"/>
      <c r="N6" s="20"/>
    </row>
    <row r="7" spans="1:15" ht="16" thickBot="1" x14ac:dyDescent="0.4">
      <c r="A7" s="23" t="s">
        <v>59</v>
      </c>
      <c r="B7" s="23"/>
      <c r="C7" s="23"/>
      <c r="D7" s="24"/>
      <c r="E7" s="24"/>
      <c r="F7" s="24"/>
      <c r="G7" s="24"/>
      <c r="H7" s="25"/>
    </row>
    <row r="8" spans="1:15" x14ac:dyDescent="0.35">
      <c r="A8" s="26"/>
      <c r="B8" s="26"/>
      <c r="C8" s="26"/>
      <c r="D8" s="26"/>
      <c r="E8" s="268" t="s">
        <v>192</v>
      </c>
      <c r="F8" s="268"/>
      <c r="G8" s="20"/>
      <c r="H8" s="20"/>
    </row>
    <row r="9" spans="1:15" x14ac:dyDescent="0.35">
      <c r="E9" s="27"/>
      <c r="F9" s="27"/>
      <c r="J9" s="28" t="s">
        <v>78</v>
      </c>
    </row>
    <row r="10" spans="1:15" x14ac:dyDescent="0.35">
      <c r="A10" s="15" t="s">
        <v>1</v>
      </c>
      <c r="B10" s="15"/>
      <c r="C10" s="15"/>
      <c r="D10" s="29" t="s">
        <v>20</v>
      </c>
      <c r="E10" s="30"/>
      <c r="F10" s="30">
        <v>1060710491</v>
      </c>
      <c r="J10" s="31" t="s">
        <v>72</v>
      </c>
    </row>
    <row r="11" spans="1:15" x14ac:dyDescent="0.35">
      <c r="D11" s="32" t="s">
        <v>3</v>
      </c>
      <c r="E11" s="33"/>
      <c r="F11" s="33">
        <v>34289479</v>
      </c>
      <c r="G11" s="34"/>
      <c r="H11" s="35"/>
      <c r="J11" s="31" t="s">
        <v>73</v>
      </c>
    </row>
    <row r="12" spans="1:15" x14ac:dyDescent="0.35">
      <c r="A12" s="36"/>
      <c r="B12" s="37"/>
      <c r="C12" s="37"/>
      <c r="D12" s="37" t="s">
        <v>106</v>
      </c>
      <c r="E12" s="38">
        <v>1094999970</v>
      </c>
      <c r="F12" s="39"/>
      <c r="G12" s="34"/>
      <c r="H12" s="35"/>
      <c r="J12" s="40"/>
      <c r="M12" s="40" t="s">
        <v>105</v>
      </c>
      <c r="N12" s="41"/>
    </row>
    <row r="13" spans="1:15" x14ac:dyDescent="0.35">
      <c r="A13" s="15"/>
      <c r="B13" s="15"/>
      <c r="C13" s="15"/>
      <c r="D13" s="29" t="s">
        <v>21</v>
      </c>
      <c r="E13" s="30"/>
      <c r="F13" s="30">
        <v>203521534</v>
      </c>
      <c r="G13" s="34"/>
      <c r="H13" s="35"/>
      <c r="J13" s="31" t="s">
        <v>74</v>
      </c>
    </row>
    <row r="14" spans="1:15" x14ac:dyDescent="0.35">
      <c r="A14" s="15"/>
      <c r="B14" s="15"/>
      <c r="C14" s="15"/>
      <c r="D14" s="29" t="s">
        <v>22</v>
      </c>
      <c r="E14" s="30"/>
      <c r="F14" s="30">
        <v>63669220</v>
      </c>
      <c r="G14" s="34"/>
      <c r="H14" s="35"/>
      <c r="J14" s="31" t="s">
        <v>75</v>
      </c>
    </row>
    <row r="15" spans="1:15" x14ac:dyDescent="0.35">
      <c r="A15" s="15"/>
      <c r="B15" s="15"/>
      <c r="C15" s="15"/>
      <c r="D15" s="29" t="s">
        <v>104</v>
      </c>
      <c r="E15" s="30"/>
      <c r="F15" s="30">
        <v>260196424</v>
      </c>
      <c r="G15" s="34"/>
      <c r="H15" s="35"/>
      <c r="J15" s="31" t="s">
        <v>53</v>
      </c>
    </row>
    <row r="16" spans="1:15" x14ac:dyDescent="0.35">
      <c r="A16" s="15"/>
      <c r="B16" s="15"/>
      <c r="C16" s="15"/>
      <c r="D16" s="29" t="s">
        <v>24</v>
      </c>
      <c r="E16" s="30"/>
      <c r="F16" s="30">
        <v>6544645</v>
      </c>
      <c r="G16" s="34"/>
      <c r="H16" s="35"/>
      <c r="J16" s="31" t="s">
        <v>76</v>
      </c>
    </row>
    <row r="17" spans="1:14" s="18" customFormat="1" x14ac:dyDescent="0.35">
      <c r="A17" s="22"/>
      <c r="B17" s="22"/>
      <c r="C17" s="22"/>
      <c r="D17" s="42" t="s">
        <v>58</v>
      </c>
      <c r="E17" s="30"/>
      <c r="F17" s="30">
        <v>1628931793</v>
      </c>
      <c r="G17" s="34"/>
      <c r="H17" s="34"/>
      <c r="J17" s="43" t="s">
        <v>77</v>
      </c>
    </row>
    <row r="18" spans="1:14" x14ac:dyDescent="0.35">
      <c r="A18" s="44"/>
      <c r="B18" s="44"/>
      <c r="C18" s="44"/>
      <c r="D18" s="44"/>
      <c r="E18" s="45"/>
      <c r="F18" s="45"/>
      <c r="J18" s="46"/>
    </row>
    <row r="19" spans="1:14" x14ac:dyDescent="0.35">
      <c r="E19" s="27"/>
      <c r="F19" s="27"/>
      <c r="J19" s="46"/>
    </row>
    <row r="20" spans="1:14" s="18" customFormat="1" x14ac:dyDescent="0.35">
      <c r="A20" s="22" t="s">
        <v>113</v>
      </c>
      <c r="B20" s="22"/>
      <c r="C20" s="22"/>
      <c r="D20" s="29" t="s">
        <v>114</v>
      </c>
      <c r="E20" s="30"/>
      <c r="F20" s="30">
        <v>220000003</v>
      </c>
      <c r="G20" s="34"/>
      <c r="H20" s="34"/>
      <c r="J20" s="31" t="s">
        <v>154</v>
      </c>
    </row>
    <row r="21" spans="1:14" s="18" customFormat="1" x14ac:dyDescent="0.35">
      <c r="A21" s="22"/>
      <c r="B21" s="22"/>
      <c r="C21" s="22"/>
      <c r="D21" s="29" t="s">
        <v>100</v>
      </c>
      <c r="E21" s="30"/>
      <c r="F21" s="30">
        <v>10000001</v>
      </c>
      <c r="G21" s="34"/>
      <c r="H21" s="34"/>
      <c r="J21" s="31" t="s">
        <v>79</v>
      </c>
    </row>
    <row r="22" spans="1:14" s="18" customFormat="1" x14ac:dyDescent="0.35">
      <c r="A22" s="22"/>
      <c r="B22" s="22"/>
      <c r="C22" s="22"/>
      <c r="D22" s="42" t="s">
        <v>115</v>
      </c>
      <c r="E22" s="30"/>
      <c r="F22" s="30">
        <v>230000004</v>
      </c>
      <c r="G22" s="34"/>
      <c r="H22" s="34"/>
      <c r="J22" s="31" t="s">
        <v>107</v>
      </c>
    </row>
    <row r="23" spans="1:14" x14ac:dyDescent="0.35">
      <c r="A23" s="44"/>
      <c r="B23" s="44"/>
      <c r="C23" s="44"/>
      <c r="D23" s="44"/>
      <c r="E23" s="45"/>
      <c r="F23" s="45"/>
      <c r="J23" s="46"/>
    </row>
    <row r="24" spans="1:14" x14ac:dyDescent="0.35">
      <c r="E24" s="27"/>
      <c r="F24" s="27"/>
      <c r="J24" s="46"/>
    </row>
    <row r="25" spans="1:14" x14ac:dyDescent="0.35">
      <c r="A25" s="15" t="s">
        <v>10</v>
      </c>
      <c r="B25" s="15"/>
      <c r="C25" s="15"/>
      <c r="E25" s="47"/>
      <c r="F25" s="47">
        <v>1858931797</v>
      </c>
      <c r="G25" s="48"/>
      <c r="H25" s="48"/>
      <c r="J25" s="31" t="s">
        <v>149</v>
      </c>
    </row>
    <row r="26" spans="1:14" ht="16" thickBot="1" x14ac:dyDescent="0.4">
      <c r="A26" s="49"/>
      <c r="B26" s="49"/>
      <c r="C26" s="49"/>
      <c r="D26" s="50"/>
      <c r="E26" s="51"/>
      <c r="F26" s="52"/>
      <c r="G26" s="53"/>
      <c r="H26" s="53"/>
    </row>
    <row r="27" spans="1:14" x14ac:dyDescent="0.35">
      <c r="A27" s="22"/>
      <c r="B27" s="22"/>
      <c r="C27" s="22"/>
      <c r="E27" s="27"/>
      <c r="F27" s="47"/>
      <c r="G27" s="48"/>
      <c r="H27" s="48"/>
    </row>
    <row r="28" spans="1:14" s="18" customFormat="1" x14ac:dyDescent="0.35">
      <c r="A28" s="22" t="s">
        <v>57</v>
      </c>
      <c r="B28" s="22"/>
      <c r="C28" s="22"/>
      <c r="D28" s="29"/>
      <c r="E28" s="30"/>
      <c r="F28" s="30">
        <v>10703625</v>
      </c>
      <c r="G28" s="34"/>
      <c r="H28" s="34"/>
      <c r="J28" s="31" t="s">
        <v>18</v>
      </c>
    </row>
    <row r="29" spans="1:14" s="18" customFormat="1" x14ac:dyDescent="0.35">
      <c r="A29" s="54"/>
      <c r="B29" s="54"/>
      <c r="C29" s="54"/>
      <c r="D29" s="55"/>
      <c r="E29" s="55"/>
      <c r="F29" s="56"/>
      <c r="G29" s="57"/>
      <c r="H29" s="57"/>
      <c r="J29" s="40"/>
    </row>
    <row r="30" spans="1:14" s="18" customFormat="1" x14ac:dyDescent="0.35">
      <c r="A30" s="54"/>
      <c r="B30" s="58"/>
      <c r="C30" s="58"/>
      <c r="D30" s="55"/>
      <c r="E30" s="55"/>
      <c r="F30" s="56"/>
      <c r="G30" s="57"/>
      <c r="H30" s="57"/>
      <c r="J30" s="40"/>
    </row>
    <row r="31" spans="1:14" s="18" customFormat="1" ht="15.75" customHeight="1" x14ac:dyDescent="0.35">
      <c r="A31" s="269"/>
      <c r="B31" s="269"/>
      <c r="C31" s="269"/>
      <c r="D31" s="269"/>
      <c r="E31" s="258"/>
      <c r="F31" s="56"/>
      <c r="G31" s="58"/>
      <c r="H31" s="57"/>
      <c r="I31" s="262"/>
      <c r="J31" s="263"/>
      <c r="K31" s="262"/>
      <c r="L31" s="58"/>
      <c r="M31" s="58"/>
      <c r="N31" s="58"/>
    </row>
    <row r="32" spans="1:14" s="18" customFormat="1" ht="15.75" customHeight="1" x14ac:dyDescent="0.35">
      <c r="A32" s="270"/>
      <c r="B32" s="270"/>
      <c r="C32" s="270"/>
      <c r="D32" s="270"/>
      <c r="E32" s="56"/>
      <c r="F32" s="56"/>
      <c r="G32" s="56"/>
      <c r="H32" s="57"/>
      <c r="I32" s="262"/>
      <c r="J32" s="263"/>
      <c r="K32" s="262"/>
      <c r="L32" s="58"/>
      <c r="M32" s="59"/>
      <c r="N32" s="58"/>
    </row>
    <row r="33" spans="1:14" s="18" customFormat="1" x14ac:dyDescent="0.35">
      <c r="A33" s="271"/>
      <c r="B33" s="271"/>
      <c r="C33" s="271"/>
      <c r="D33" s="271"/>
      <c r="E33" s="259"/>
      <c r="F33" s="260"/>
      <c r="G33" s="56"/>
      <c r="H33" s="57"/>
      <c r="I33" s="262"/>
      <c r="J33" s="263"/>
      <c r="K33" s="262"/>
      <c r="L33" s="58"/>
      <c r="M33" s="59"/>
      <c r="N33" s="58"/>
    </row>
    <row r="34" spans="1:14" x14ac:dyDescent="0.35">
      <c r="A34" s="156"/>
      <c r="B34" s="156"/>
      <c r="C34" s="156"/>
      <c r="D34" s="56"/>
      <c r="E34" s="56"/>
      <c r="F34" s="56"/>
      <c r="G34" s="56"/>
      <c r="H34" s="16"/>
      <c r="I34" s="264"/>
      <c r="J34" s="264"/>
      <c r="K34" s="264"/>
    </row>
    <row r="35" spans="1:14" hidden="1" x14ac:dyDescent="0.35">
      <c r="D35" s="60"/>
      <c r="E35" s="16"/>
      <c r="F35" s="61" t="s">
        <v>149</v>
      </c>
      <c r="G35" s="60"/>
      <c r="H35" s="62"/>
    </row>
    <row r="36" spans="1:14" x14ac:dyDescent="0.35">
      <c r="D36" s="16"/>
      <c r="E36" s="16"/>
      <c r="F36" s="16"/>
      <c r="G36" s="16"/>
      <c r="H36" s="16"/>
    </row>
    <row r="37" spans="1:14" x14ac:dyDescent="0.35">
      <c r="D37" s="16"/>
      <c r="E37" s="16"/>
      <c r="F37" s="16"/>
      <c r="G37" s="16"/>
      <c r="H37" s="16"/>
    </row>
  </sheetData>
  <mergeCells count="4">
    <mergeCell ref="E8:F8"/>
    <mergeCell ref="A31:D31"/>
    <mergeCell ref="A32:D32"/>
    <mergeCell ref="A33:D33"/>
  </mergeCells>
  <pageMargins left="0.98425196850393704" right="0.82677165354330717" top="0.98425196850393704" bottom="0.55118110236220474" header="0.51181102362204722" footer="0.51181102362204722"/>
  <pageSetup paperSize="9" scale="94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X216"/>
  <sheetViews>
    <sheetView showGridLines="0" zoomScaleNormal="100" workbookViewId="0">
      <pane xSplit="4" ySplit="13" topLeftCell="E26" activePane="bottomRight" state="frozen"/>
      <selection pane="topRight" activeCell="F1" sqref="F1"/>
      <selection pane="bottomLeft" activeCell="A14" sqref="A14"/>
      <selection pane="bottomRight"/>
    </sheetView>
  </sheetViews>
  <sheetFormatPr defaultColWidth="9.1796875" defaultRowHeight="15.5" x14ac:dyDescent="0.35"/>
  <cols>
    <col min="1" max="1" width="13.453125" style="102" customWidth="1"/>
    <col min="2" max="2" width="3.81640625" style="17" customWidth="1"/>
    <col min="3" max="3" width="50.1796875" style="153" customWidth="1"/>
    <col min="4" max="4" width="18.26953125" style="102" bestFit="1" customWidth="1"/>
    <col min="5" max="9" width="8.81640625" style="16" customWidth="1"/>
    <col min="10" max="10" width="14.7265625" style="34" bestFit="1" customWidth="1"/>
    <col min="11" max="11" width="15.81640625" style="34" bestFit="1" customWidth="1"/>
    <col min="12" max="13" width="14.26953125" style="34" bestFit="1" customWidth="1"/>
    <col min="14" max="14" width="12" style="34" bestFit="1" customWidth="1"/>
    <col min="15" max="17" width="10.1796875" style="34" bestFit="1" customWidth="1"/>
    <col min="18" max="19" width="9.54296875" style="34" bestFit="1" customWidth="1"/>
    <col min="20" max="20" width="10.7265625" style="34" bestFit="1" customWidth="1"/>
    <col min="21" max="21" width="10.1796875" style="34" bestFit="1" customWidth="1"/>
    <col min="22" max="22" width="16.7265625" style="16" customWidth="1"/>
    <col min="23" max="23" width="22.54296875" style="48" customWidth="1"/>
    <col min="24" max="24" width="9.1796875" style="16" customWidth="1"/>
    <col min="25" max="26" width="9.1796875" style="16"/>
    <col min="27" max="27" width="9.1796875" style="16" customWidth="1"/>
    <col min="28" max="16384" width="9.1796875" style="16"/>
  </cols>
  <sheetData>
    <row r="1" spans="1:24" x14ac:dyDescent="0.35">
      <c r="A1" s="16"/>
      <c r="B1" s="272"/>
      <c r="C1" s="272"/>
      <c r="D1" s="16"/>
      <c r="V1" s="48"/>
      <c r="X1" s="34"/>
    </row>
    <row r="2" spans="1:24" ht="38.25" customHeight="1" x14ac:dyDescent="0.4">
      <c r="A2" s="278" t="s">
        <v>182</v>
      </c>
      <c r="B2" s="278"/>
      <c r="C2" s="278"/>
      <c r="D2" s="278"/>
      <c r="E2" s="63"/>
      <c r="F2" s="48"/>
      <c r="G2" s="48"/>
      <c r="H2" s="48"/>
      <c r="I2" s="48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39" t="str">
        <f>Date</f>
        <v>October 2021</v>
      </c>
    </row>
    <row r="3" spans="1:24" ht="15" customHeight="1" x14ac:dyDescent="0.35">
      <c r="A3" s="64"/>
      <c r="B3" s="39"/>
      <c r="C3" s="248"/>
      <c r="D3" s="16"/>
      <c r="V3" s="48"/>
    </row>
    <row r="4" spans="1:24" x14ac:dyDescent="0.35">
      <c r="A4" s="237" t="s">
        <v>54</v>
      </c>
      <c r="B4" s="103" t="str">
        <f>INSTNAME</f>
        <v>Sector</v>
      </c>
      <c r="C4" s="248"/>
      <c r="D4" s="48"/>
      <c r="E4" s="48"/>
      <c r="F4" s="48"/>
      <c r="G4" s="48"/>
      <c r="H4" s="48"/>
      <c r="I4" s="48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48"/>
    </row>
    <row r="5" spans="1:24" x14ac:dyDescent="0.35">
      <c r="A5" s="126" t="s">
        <v>55</v>
      </c>
      <c r="B5" s="277" t="str">
        <f>UKPRN</f>
        <v>All Providers</v>
      </c>
      <c r="C5" s="277"/>
      <c r="D5" s="16"/>
      <c r="V5" s="48"/>
    </row>
    <row r="6" spans="1:24" s="34" customFormat="1" ht="15" customHeight="1" x14ac:dyDescent="0.35">
      <c r="B6" s="30"/>
      <c r="C6" s="249"/>
      <c r="V6" s="63"/>
      <c r="W6" s="63"/>
    </row>
    <row r="7" spans="1:24" ht="14.25" customHeight="1" x14ac:dyDescent="0.35">
      <c r="A7" s="16"/>
      <c r="B7" s="39"/>
      <c r="C7" s="64" t="s">
        <v>103</v>
      </c>
      <c r="D7" s="65">
        <f>SUM(V14:V216)</f>
        <v>1060710491</v>
      </c>
      <c r="V7" s="48"/>
      <c r="W7" s="34"/>
      <c r="X7" s="64"/>
    </row>
    <row r="8" spans="1:24" s="34" customFormat="1" ht="14.25" customHeight="1" x14ac:dyDescent="0.35">
      <c r="B8" s="30"/>
      <c r="C8" s="64" t="s">
        <v>3</v>
      </c>
      <c r="D8" s="65">
        <f>SUM(W14:W216)</f>
        <v>34289479</v>
      </c>
      <c r="G8" s="16"/>
      <c r="H8" s="16"/>
      <c r="I8" s="16"/>
      <c r="W8" s="16"/>
      <c r="X8" s="66"/>
    </row>
    <row r="9" spans="1:24" x14ac:dyDescent="0.35">
      <c r="A9" s="67"/>
      <c r="B9" s="246"/>
      <c r="C9" s="250"/>
      <c r="D9" s="68"/>
      <c r="E9" s="68"/>
      <c r="F9" s="68"/>
      <c r="G9" s="68"/>
      <c r="H9" s="68"/>
      <c r="I9" s="68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48"/>
    </row>
    <row r="10" spans="1:24" x14ac:dyDescent="0.35">
      <c r="A10" s="70" t="s">
        <v>19</v>
      </c>
      <c r="B10" s="39"/>
      <c r="C10" s="248"/>
      <c r="D10" s="48"/>
      <c r="E10" s="48"/>
      <c r="F10" s="48"/>
      <c r="G10" s="48"/>
      <c r="H10" s="48"/>
      <c r="I10" s="48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48"/>
    </row>
    <row r="11" spans="1:24" ht="10.15" customHeight="1" thickBot="1" x14ac:dyDescent="0.4">
      <c r="A11" s="16"/>
      <c r="B11" s="47"/>
      <c r="C11" s="251"/>
      <c r="D11" s="48"/>
      <c r="E11" s="48"/>
      <c r="F11" s="48"/>
      <c r="G11" s="48"/>
      <c r="H11" s="48"/>
      <c r="I11" s="48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48"/>
    </row>
    <row r="12" spans="1:24" x14ac:dyDescent="0.35">
      <c r="A12" s="71"/>
      <c r="B12" s="240"/>
      <c r="C12" s="252"/>
      <c r="D12" s="72"/>
      <c r="E12" s="275" t="s">
        <v>71</v>
      </c>
      <c r="F12" s="275"/>
      <c r="G12" s="275"/>
      <c r="H12" s="275"/>
      <c r="I12" s="276"/>
      <c r="J12" s="273" t="s">
        <v>25</v>
      </c>
      <c r="K12" s="274"/>
      <c r="L12" s="274"/>
      <c r="M12" s="274"/>
      <c r="N12" s="274"/>
      <c r="O12" s="73"/>
      <c r="P12" s="273" t="s">
        <v>23</v>
      </c>
      <c r="Q12" s="274"/>
      <c r="R12" s="274"/>
      <c r="S12" s="274"/>
      <c r="T12" s="274"/>
      <c r="U12" s="73"/>
      <c r="V12" s="74"/>
      <c r="W12" s="75"/>
    </row>
    <row r="13" spans="1:24" s="85" customFormat="1" ht="79.5" customHeight="1" x14ac:dyDescent="0.35">
      <c r="A13" s="76" t="s">
        <v>90</v>
      </c>
      <c r="B13" s="77" t="s">
        <v>11</v>
      </c>
      <c r="C13" s="76"/>
      <c r="D13" s="79" t="s">
        <v>69</v>
      </c>
      <c r="E13" s="78" t="s">
        <v>12</v>
      </c>
      <c r="F13" s="78" t="s">
        <v>13</v>
      </c>
      <c r="G13" s="78" t="s">
        <v>14</v>
      </c>
      <c r="H13" s="78" t="s">
        <v>15</v>
      </c>
      <c r="I13" s="80" t="s">
        <v>16</v>
      </c>
      <c r="J13" s="81" t="s">
        <v>12</v>
      </c>
      <c r="K13" s="82" t="s">
        <v>13</v>
      </c>
      <c r="L13" s="82" t="s">
        <v>14</v>
      </c>
      <c r="M13" s="82" t="s">
        <v>15</v>
      </c>
      <c r="N13" s="83" t="s">
        <v>16</v>
      </c>
      <c r="O13" s="84" t="s">
        <v>26</v>
      </c>
      <c r="P13" s="82" t="s">
        <v>12</v>
      </c>
      <c r="Q13" s="82" t="s">
        <v>13</v>
      </c>
      <c r="R13" s="82" t="s">
        <v>14</v>
      </c>
      <c r="S13" s="82" t="s">
        <v>15</v>
      </c>
      <c r="T13" s="83" t="s">
        <v>16</v>
      </c>
      <c r="U13" s="84" t="s">
        <v>0</v>
      </c>
      <c r="V13" s="78" t="s">
        <v>98</v>
      </c>
      <c r="W13" s="78" t="s">
        <v>99</v>
      </c>
    </row>
    <row r="14" spans="1:24" s="88" customFormat="1" hidden="1" x14ac:dyDescent="0.35">
      <c r="A14" s="86" t="s">
        <v>91</v>
      </c>
      <c r="B14" s="247" t="s">
        <v>29</v>
      </c>
      <c r="C14" s="129" t="s">
        <v>30</v>
      </c>
      <c r="D14" s="87" t="s">
        <v>70</v>
      </c>
      <c r="E14" s="87" t="s">
        <v>31</v>
      </c>
      <c r="F14" s="87" t="s">
        <v>32</v>
      </c>
      <c r="G14" s="87" t="s">
        <v>33</v>
      </c>
      <c r="H14" s="87" t="s">
        <v>34</v>
      </c>
      <c r="I14" s="87" t="s">
        <v>35</v>
      </c>
      <c r="J14" s="87" t="s">
        <v>36</v>
      </c>
      <c r="K14" s="87" t="s">
        <v>37</v>
      </c>
      <c r="L14" s="87" t="s">
        <v>38</v>
      </c>
      <c r="M14" s="87" t="s">
        <v>39</v>
      </c>
      <c r="N14" s="87" t="s">
        <v>40</v>
      </c>
      <c r="O14" s="87" t="s">
        <v>41</v>
      </c>
      <c r="P14" s="87" t="s">
        <v>42</v>
      </c>
      <c r="Q14" s="87" t="s">
        <v>43</v>
      </c>
      <c r="R14" s="87" t="s">
        <v>44</v>
      </c>
      <c r="S14" s="87" t="s">
        <v>45</v>
      </c>
      <c r="T14" s="87" t="s">
        <v>46</v>
      </c>
      <c r="U14" s="87" t="s">
        <v>47</v>
      </c>
      <c r="V14" s="87" t="s">
        <v>48</v>
      </c>
      <c r="W14" s="87" t="s">
        <v>49</v>
      </c>
    </row>
    <row r="15" spans="1:24" s="88" customFormat="1" x14ac:dyDescent="0.35">
      <c r="A15" s="89" t="s">
        <v>195</v>
      </c>
      <c r="B15" s="241" t="s">
        <v>196</v>
      </c>
      <c r="C15" s="89" t="s">
        <v>197</v>
      </c>
      <c r="D15" s="89" t="s">
        <v>198</v>
      </c>
      <c r="E15" s="90">
        <v>23.468677663417601</v>
      </c>
      <c r="F15" s="90">
        <v>53.350287983095903</v>
      </c>
      <c r="G15" s="90">
        <v>21.061852634448901</v>
      </c>
      <c r="H15" s="90">
        <v>1.13097368959171</v>
      </c>
      <c r="I15" s="90">
        <v>0.98820802944584596</v>
      </c>
      <c r="J15" s="91">
        <v>688.61789999999996</v>
      </c>
      <c r="K15" s="91">
        <v>1565.4041999999999</v>
      </c>
      <c r="L15" s="91">
        <v>617.99689999999998</v>
      </c>
      <c r="M15" s="91">
        <v>33.185000000000002</v>
      </c>
      <c r="N15" s="91">
        <v>28.995999999999999</v>
      </c>
      <c r="O15" s="91">
        <v>2254.0221000000001</v>
      </c>
      <c r="P15" s="91">
        <v>2754.4720000000002</v>
      </c>
      <c r="Q15" s="91">
        <v>1565.404</v>
      </c>
      <c r="R15" s="91">
        <v>0</v>
      </c>
      <c r="S15" s="91">
        <v>0</v>
      </c>
      <c r="T15" s="91">
        <v>0</v>
      </c>
      <c r="U15" s="91">
        <v>4319.8760000000002</v>
      </c>
      <c r="V15" s="92">
        <v>57990470</v>
      </c>
      <c r="W15" s="92">
        <v>2935047</v>
      </c>
    </row>
    <row r="16" spans="1:24" s="88" customFormat="1" x14ac:dyDescent="0.35">
      <c r="A16" s="89" t="s">
        <v>195</v>
      </c>
      <c r="B16" s="241" t="s">
        <v>196</v>
      </c>
      <c r="C16" s="89" t="s">
        <v>197</v>
      </c>
      <c r="D16" s="89" t="s">
        <v>199</v>
      </c>
      <c r="E16" s="90">
        <v>76.389246131824706</v>
      </c>
      <c r="F16" s="90">
        <v>19.684198759457399</v>
      </c>
      <c r="G16" s="90">
        <v>3.4699458114647999</v>
      </c>
      <c r="H16" s="90">
        <v>0.19630563697089501</v>
      </c>
      <c r="I16" s="90">
        <v>0.26030366028218899</v>
      </c>
      <c r="J16" s="91">
        <v>2241.4133000000002</v>
      </c>
      <c r="K16" s="91">
        <v>577.57380000000001</v>
      </c>
      <c r="L16" s="91">
        <v>101.8152</v>
      </c>
      <c r="M16" s="91">
        <v>5.76</v>
      </c>
      <c r="N16" s="91">
        <v>7.6378000000000004</v>
      </c>
      <c r="O16" s="91">
        <v>2818.9870000000001</v>
      </c>
      <c r="P16" s="91">
        <v>8965.6530000000002</v>
      </c>
      <c r="Q16" s="91">
        <v>577.57399999999996</v>
      </c>
      <c r="R16" s="91">
        <v>0</v>
      </c>
      <c r="S16" s="91">
        <v>0</v>
      </c>
      <c r="T16" s="91">
        <v>0</v>
      </c>
      <c r="U16" s="91">
        <v>9543.2270000000008</v>
      </c>
      <c r="V16" s="92">
        <v>22575192</v>
      </c>
      <c r="W16" s="92">
        <v>1227968</v>
      </c>
    </row>
    <row r="17" spans="1:23" s="88" customFormat="1" x14ac:dyDescent="0.35">
      <c r="A17" s="89" t="s">
        <v>195</v>
      </c>
      <c r="B17" s="241" t="s">
        <v>196</v>
      </c>
      <c r="C17" s="89" t="s">
        <v>197</v>
      </c>
      <c r="D17" s="89" t="s">
        <v>200</v>
      </c>
      <c r="E17" s="90">
        <v>62.434735191875099</v>
      </c>
      <c r="F17" s="90">
        <v>34.721431736078003</v>
      </c>
      <c r="G17" s="90">
        <v>2.8438330720469001</v>
      </c>
      <c r="H17" s="90">
        <v>0</v>
      </c>
      <c r="I17" s="90">
        <v>0</v>
      </c>
      <c r="J17" s="91">
        <v>1831.96</v>
      </c>
      <c r="K17" s="91">
        <v>1018.7963</v>
      </c>
      <c r="L17" s="91">
        <v>83.443799999999996</v>
      </c>
      <c r="M17" s="91">
        <v>0</v>
      </c>
      <c r="N17" s="91">
        <v>0</v>
      </c>
      <c r="O17" s="91">
        <v>2850.7563</v>
      </c>
      <c r="P17" s="91">
        <v>7327.84</v>
      </c>
      <c r="Q17" s="91">
        <v>1018.796</v>
      </c>
      <c r="R17" s="91">
        <v>0</v>
      </c>
      <c r="S17" s="91">
        <v>0</v>
      </c>
      <c r="T17" s="91">
        <v>0</v>
      </c>
      <c r="U17" s="91">
        <v>8346.6360000000004</v>
      </c>
      <c r="V17" s="92">
        <v>14957828</v>
      </c>
      <c r="W17" s="92">
        <v>879714</v>
      </c>
    </row>
    <row r="18" spans="1:23" s="88" customFormat="1" x14ac:dyDescent="0.35">
      <c r="A18" s="89" t="s">
        <v>195</v>
      </c>
      <c r="B18" s="241" t="s">
        <v>201</v>
      </c>
      <c r="C18" s="89" t="s">
        <v>202</v>
      </c>
      <c r="D18" s="89" t="s">
        <v>198</v>
      </c>
      <c r="E18" s="90">
        <v>23.154455487204501</v>
      </c>
      <c r="F18" s="90">
        <v>48.423910427413702</v>
      </c>
      <c r="G18" s="90">
        <v>24.382272302682001</v>
      </c>
      <c r="H18" s="90">
        <v>3.26905352980283</v>
      </c>
      <c r="I18" s="90">
        <v>0.77030825289697102</v>
      </c>
      <c r="J18" s="91">
        <v>275.14670000000001</v>
      </c>
      <c r="K18" s="91">
        <v>575.42619999999999</v>
      </c>
      <c r="L18" s="91">
        <v>289.73700000000002</v>
      </c>
      <c r="M18" s="91">
        <v>38.846499999999999</v>
      </c>
      <c r="N18" s="91">
        <v>9.1537000000000006</v>
      </c>
      <c r="O18" s="91">
        <v>850.5729</v>
      </c>
      <c r="P18" s="91">
        <v>1100.587</v>
      </c>
      <c r="Q18" s="91">
        <v>575.42600000000004</v>
      </c>
      <c r="R18" s="91">
        <v>0</v>
      </c>
      <c r="S18" s="91">
        <v>0</v>
      </c>
      <c r="T18" s="91">
        <v>0</v>
      </c>
      <c r="U18" s="91">
        <v>1676.0129999999999</v>
      </c>
      <c r="V18" s="92">
        <v>22498978</v>
      </c>
      <c r="W18" s="92">
        <v>1226107</v>
      </c>
    </row>
    <row r="19" spans="1:23" s="88" customFormat="1" x14ac:dyDescent="0.35">
      <c r="A19" s="89" t="s">
        <v>195</v>
      </c>
      <c r="B19" s="241" t="s">
        <v>201</v>
      </c>
      <c r="C19" s="89" t="s">
        <v>202</v>
      </c>
      <c r="D19" s="89" t="s">
        <v>199</v>
      </c>
      <c r="E19" s="90">
        <v>71.321470828319207</v>
      </c>
      <c r="F19" s="90">
        <v>24.5933123511542</v>
      </c>
      <c r="G19" s="90">
        <v>4.0852168205266297</v>
      </c>
      <c r="H19" s="90">
        <v>0</v>
      </c>
      <c r="I19" s="90">
        <v>0</v>
      </c>
      <c r="J19" s="91">
        <v>847.52020000000005</v>
      </c>
      <c r="K19" s="91">
        <v>292.2448</v>
      </c>
      <c r="L19" s="91">
        <v>48.545000000000002</v>
      </c>
      <c r="M19" s="91">
        <v>0</v>
      </c>
      <c r="N19" s="91">
        <v>0</v>
      </c>
      <c r="O19" s="91">
        <v>1139.7650000000001</v>
      </c>
      <c r="P19" s="91">
        <v>3390.0810000000001</v>
      </c>
      <c r="Q19" s="91">
        <v>292.245</v>
      </c>
      <c r="R19" s="91">
        <v>0</v>
      </c>
      <c r="S19" s="91">
        <v>0</v>
      </c>
      <c r="T19" s="91">
        <v>0</v>
      </c>
      <c r="U19" s="91">
        <v>3682.3249999999998</v>
      </c>
      <c r="V19" s="92">
        <v>8710807</v>
      </c>
      <c r="W19" s="92">
        <v>500847</v>
      </c>
    </row>
    <row r="20" spans="1:23" s="88" customFormat="1" x14ac:dyDescent="0.35">
      <c r="A20" s="89" t="s">
        <v>195</v>
      </c>
      <c r="B20" s="241" t="s">
        <v>201</v>
      </c>
      <c r="C20" s="89" t="s">
        <v>202</v>
      </c>
      <c r="D20" s="89" t="s">
        <v>200</v>
      </c>
      <c r="E20" s="90">
        <v>74.849233514338906</v>
      </c>
      <c r="F20" s="90">
        <v>23.496088220912601</v>
      </c>
      <c r="G20" s="90">
        <v>1.5656767120467301</v>
      </c>
      <c r="H20" s="90">
        <v>8.9001552701786904E-2</v>
      </c>
      <c r="I20" s="90">
        <v>0</v>
      </c>
      <c r="J20" s="91">
        <v>872.52499999999998</v>
      </c>
      <c r="K20" s="91">
        <v>273.8963</v>
      </c>
      <c r="L20" s="91">
        <v>18.251300000000001</v>
      </c>
      <c r="M20" s="91">
        <v>1.0375000000000001</v>
      </c>
      <c r="N20" s="91">
        <v>0</v>
      </c>
      <c r="O20" s="91">
        <v>1146.4213</v>
      </c>
      <c r="P20" s="91">
        <v>3490.1</v>
      </c>
      <c r="Q20" s="91">
        <v>273.89600000000002</v>
      </c>
      <c r="R20" s="91">
        <v>0</v>
      </c>
      <c r="S20" s="91">
        <v>0</v>
      </c>
      <c r="T20" s="91">
        <v>0</v>
      </c>
      <c r="U20" s="91">
        <v>3763.9960000000001</v>
      </c>
      <c r="V20" s="92">
        <v>6745378</v>
      </c>
      <c r="W20" s="92">
        <v>431201</v>
      </c>
    </row>
    <row r="21" spans="1:23" s="88" customFormat="1" ht="31" x14ac:dyDescent="0.35">
      <c r="A21" s="89" t="s">
        <v>195</v>
      </c>
      <c r="B21" s="241" t="s">
        <v>203</v>
      </c>
      <c r="C21" s="89" t="s">
        <v>204</v>
      </c>
      <c r="D21" s="89" t="s">
        <v>198</v>
      </c>
      <c r="E21" s="90">
        <v>21.2661930855012</v>
      </c>
      <c r="F21" s="90">
        <v>54.795511898325898</v>
      </c>
      <c r="G21" s="90">
        <v>20.8524557191684</v>
      </c>
      <c r="H21" s="90">
        <v>2.17437759431153</v>
      </c>
      <c r="I21" s="90">
        <v>0.91146170269304405</v>
      </c>
      <c r="J21" s="91">
        <v>464.1687</v>
      </c>
      <c r="K21" s="91">
        <v>1195.9997000000001</v>
      </c>
      <c r="L21" s="91">
        <v>455.13819999999998</v>
      </c>
      <c r="M21" s="91">
        <v>47.459299999999999</v>
      </c>
      <c r="N21" s="91">
        <v>19.894100000000002</v>
      </c>
      <c r="O21" s="91">
        <v>1660.1684</v>
      </c>
      <c r="P21" s="91">
        <v>1856.675</v>
      </c>
      <c r="Q21" s="91">
        <v>1196</v>
      </c>
      <c r="R21" s="91">
        <v>0</v>
      </c>
      <c r="S21" s="91">
        <v>0</v>
      </c>
      <c r="T21" s="91">
        <v>0</v>
      </c>
      <c r="U21" s="91">
        <v>3052.674</v>
      </c>
      <c r="V21" s="92">
        <v>40979430</v>
      </c>
      <c r="W21" s="92">
        <v>1197558</v>
      </c>
    </row>
    <row r="22" spans="1:23" s="88" customFormat="1" ht="31" x14ac:dyDescent="0.35">
      <c r="A22" s="89" t="s">
        <v>195</v>
      </c>
      <c r="B22" s="241" t="s">
        <v>203</v>
      </c>
      <c r="C22" s="89" t="s">
        <v>204</v>
      </c>
      <c r="D22" s="89" t="s">
        <v>199</v>
      </c>
      <c r="E22" s="90">
        <v>46.620086573301499</v>
      </c>
      <c r="F22" s="90">
        <v>41.078486211887899</v>
      </c>
      <c r="G22" s="90">
        <v>10.638367000728399</v>
      </c>
      <c r="H22" s="90">
        <v>0.44531314826254098</v>
      </c>
      <c r="I22" s="90">
        <v>1.2177470658196801</v>
      </c>
      <c r="J22" s="91">
        <v>1011.3108999999999</v>
      </c>
      <c r="K22" s="91">
        <v>891.0992</v>
      </c>
      <c r="L22" s="91">
        <v>230.77379999999999</v>
      </c>
      <c r="M22" s="91">
        <v>9.66</v>
      </c>
      <c r="N22" s="91">
        <v>26.4161</v>
      </c>
      <c r="O22" s="91">
        <v>1902.4101000000001</v>
      </c>
      <c r="P22" s="91">
        <v>4045.2440000000001</v>
      </c>
      <c r="Q22" s="91">
        <v>891.09900000000005</v>
      </c>
      <c r="R22" s="91">
        <v>0</v>
      </c>
      <c r="S22" s="91">
        <v>0</v>
      </c>
      <c r="T22" s="91">
        <v>0</v>
      </c>
      <c r="U22" s="91">
        <v>4936.3429999999998</v>
      </c>
      <c r="V22" s="92">
        <v>11677279</v>
      </c>
      <c r="W22" s="92">
        <v>335262</v>
      </c>
    </row>
    <row r="23" spans="1:23" s="88" customFormat="1" ht="31" x14ac:dyDescent="0.35">
      <c r="A23" s="89" t="s">
        <v>195</v>
      </c>
      <c r="B23" s="241" t="s">
        <v>203</v>
      </c>
      <c r="C23" s="89" t="s">
        <v>204</v>
      </c>
      <c r="D23" s="89" t="s">
        <v>200</v>
      </c>
      <c r="E23" s="90">
        <v>47.130896659540603</v>
      </c>
      <c r="F23" s="90">
        <v>38.717355885593697</v>
      </c>
      <c r="G23" s="90">
        <v>13.882165695073599</v>
      </c>
      <c r="H23" s="90">
        <v>0.26958175979205701</v>
      </c>
      <c r="I23" s="90">
        <v>0</v>
      </c>
      <c r="J23" s="91">
        <v>1000.9</v>
      </c>
      <c r="K23" s="91">
        <v>822.22500000000002</v>
      </c>
      <c r="L23" s="91">
        <v>294.81</v>
      </c>
      <c r="M23" s="91">
        <v>5.7249999999999996</v>
      </c>
      <c r="N23" s="91">
        <v>0</v>
      </c>
      <c r="O23" s="91">
        <v>1823.125</v>
      </c>
      <c r="P23" s="91">
        <v>4003.6</v>
      </c>
      <c r="Q23" s="91">
        <v>822.22500000000002</v>
      </c>
      <c r="R23" s="91">
        <v>0</v>
      </c>
      <c r="S23" s="91">
        <v>0</v>
      </c>
      <c r="T23" s="91">
        <v>0</v>
      </c>
      <c r="U23" s="91">
        <v>4825.8249999999998</v>
      </c>
      <c r="V23" s="92">
        <v>8648259</v>
      </c>
      <c r="W23" s="92">
        <v>272143</v>
      </c>
    </row>
    <row r="24" spans="1:23" s="88" customFormat="1" x14ac:dyDescent="0.35">
      <c r="A24" s="89" t="s">
        <v>195</v>
      </c>
      <c r="B24" s="241" t="s">
        <v>205</v>
      </c>
      <c r="C24" s="89" t="s">
        <v>206</v>
      </c>
      <c r="D24" s="89" t="s">
        <v>198</v>
      </c>
      <c r="E24" s="90">
        <v>25.484135390061699</v>
      </c>
      <c r="F24" s="90">
        <v>45.901551204167298</v>
      </c>
      <c r="G24" s="90">
        <v>24.6680750157525</v>
      </c>
      <c r="H24" s="90">
        <v>3.1041129757627401</v>
      </c>
      <c r="I24" s="90">
        <v>0.84212541425568699</v>
      </c>
      <c r="J24" s="91">
        <v>529.82280000000003</v>
      </c>
      <c r="K24" s="91">
        <v>954.30700000000002</v>
      </c>
      <c r="L24" s="91">
        <v>512.85670000000005</v>
      </c>
      <c r="M24" s="91">
        <v>64.535399999999996</v>
      </c>
      <c r="N24" s="91">
        <v>17.507999999999999</v>
      </c>
      <c r="O24" s="91">
        <v>1484.1297999999999</v>
      </c>
      <c r="P24" s="91">
        <v>2119.2910000000002</v>
      </c>
      <c r="Q24" s="91">
        <v>954.30700000000002</v>
      </c>
      <c r="R24" s="91">
        <v>0</v>
      </c>
      <c r="S24" s="91">
        <v>0</v>
      </c>
      <c r="T24" s="91">
        <v>0</v>
      </c>
      <c r="U24" s="91">
        <v>3073.598</v>
      </c>
      <c r="V24" s="92">
        <v>41260311</v>
      </c>
      <c r="W24" s="92">
        <v>1911123</v>
      </c>
    </row>
    <row r="25" spans="1:23" s="88" customFormat="1" x14ac:dyDescent="0.35">
      <c r="A25" s="89" t="s">
        <v>195</v>
      </c>
      <c r="B25" s="241" t="s">
        <v>205</v>
      </c>
      <c r="C25" s="89" t="s">
        <v>206</v>
      </c>
      <c r="D25" s="89" t="s">
        <v>199</v>
      </c>
      <c r="E25" s="90">
        <v>60.681179663612298</v>
      </c>
      <c r="F25" s="90">
        <v>31.182245660186599</v>
      </c>
      <c r="G25" s="90">
        <v>7.5476262926190003</v>
      </c>
      <c r="H25" s="90">
        <v>0.58894838358208201</v>
      </c>
      <c r="I25" s="90">
        <v>0</v>
      </c>
      <c r="J25" s="91">
        <v>1236.3972000000001</v>
      </c>
      <c r="K25" s="91">
        <v>635.34760000000006</v>
      </c>
      <c r="L25" s="91">
        <v>153.7852</v>
      </c>
      <c r="M25" s="91">
        <v>12</v>
      </c>
      <c r="N25" s="91">
        <v>0</v>
      </c>
      <c r="O25" s="91">
        <v>1871.7448999999999</v>
      </c>
      <c r="P25" s="91">
        <v>4945.5889999999999</v>
      </c>
      <c r="Q25" s="91">
        <v>635.34799999999996</v>
      </c>
      <c r="R25" s="91">
        <v>0</v>
      </c>
      <c r="S25" s="91">
        <v>0</v>
      </c>
      <c r="T25" s="91">
        <v>0</v>
      </c>
      <c r="U25" s="91">
        <v>5580.9369999999999</v>
      </c>
      <c r="V25" s="92">
        <v>13202106</v>
      </c>
      <c r="W25" s="92">
        <v>657521</v>
      </c>
    </row>
    <row r="26" spans="1:23" s="88" customFormat="1" x14ac:dyDescent="0.35">
      <c r="A26" s="89" t="s">
        <v>195</v>
      </c>
      <c r="B26" s="241" t="s">
        <v>205</v>
      </c>
      <c r="C26" s="89" t="s">
        <v>206</v>
      </c>
      <c r="D26" s="89" t="s">
        <v>200</v>
      </c>
      <c r="E26" s="90">
        <v>62.207390124352798</v>
      </c>
      <c r="F26" s="90">
        <v>29.839115679289399</v>
      </c>
      <c r="G26" s="90">
        <v>7.4615518290033904</v>
      </c>
      <c r="H26" s="90">
        <v>0.49194236735444902</v>
      </c>
      <c r="I26" s="90">
        <v>0</v>
      </c>
      <c r="J26" s="91">
        <v>1217.1062999999999</v>
      </c>
      <c r="K26" s="91">
        <v>583.81129999999996</v>
      </c>
      <c r="L26" s="91">
        <v>145.98750000000001</v>
      </c>
      <c r="M26" s="91">
        <v>9.625</v>
      </c>
      <c r="N26" s="91">
        <v>0</v>
      </c>
      <c r="O26" s="91">
        <v>1800.9175</v>
      </c>
      <c r="P26" s="91">
        <v>4868.4250000000002</v>
      </c>
      <c r="Q26" s="91">
        <v>583.81100000000004</v>
      </c>
      <c r="R26" s="91">
        <v>0</v>
      </c>
      <c r="S26" s="91">
        <v>0</v>
      </c>
      <c r="T26" s="91">
        <v>0</v>
      </c>
      <c r="U26" s="91">
        <v>5452.2359999999999</v>
      </c>
      <c r="V26" s="92">
        <v>9770837</v>
      </c>
      <c r="W26" s="92">
        <v>536970</v>
      </c>
    </row>
    <row r="27" spans="1:23" s="88" customFormat="1" x14ac:dyDescent="0.35">
      <c r="A27" s="89" t="s">
        <v>195</v>
      </c>
      <c r="B27" s="241" t="s">
        <v>207</v>
      </c>
      <c r="C27" s="89" t="s">
        <v>208</v>
      </c>
      <c r="D27" s="89" t="s">
        <v>198</v>
      </c>
      <c r="E27" s="90">
        <v>29.210522290209799</v>
      </c>
      <c r="F27" s="90">
        <v>49.038452693140201</v>
      </c>
      <c r="G27" s="90">
        <v>19.119827568265102</v>
      </c>
      <c r="H27" s="90">
        <v>1.19822573260073</v>
      </c>
      <c r="I27" s="90">
        <v>1.4329717157842199</v>
      </c>
      <c r="J27" s="91">
        <v>561.40290000000005</v>
      </c>
      <c r="K27" s="91">
        <v>942.47979999999995</v>
      </c>
      <c r="L27" s="91">
        <v>367.46780000000001</v>
      </c>
      <c r="M27" s="91">
        <v>23.0289</v>
      </c>
      <c r="N27" s="91">
        <v>27.540600000000001</v>
      </c>
      <c r="O27" s="91">
        <v>1503.8827000000001</v>
      </c>
      <c r="P27" s="91">
        <v>2245.6109999999999</v>
      </c>
      <c r="Q27" s="91">
        <v>942.48</v>
      </c>
      <c r="R27" s="91">
        <v>0</v>
      </c>
      <c r="S27" s="91">
        <v>0</v>
      </c>
      <c r="T27" s="91">
        <v>0</v>
      </c>
      <c r="U27" s="91">
        <v>3188.0909999999999</v>
      </c>
      <c r="V27" s="92">
        <v>42797278</v>
      </c>
      <c r="W27" s="92">
        <v>1347774</v>
      </c>
    </row>
    <row r="28" spans="1:23" s="88" customFormat="1" x14ac:dyDescent="0.35">
      <c r="A28" s="89" t="s">
        <v>195</v>
      </c>
      <c r="B28" s="241" t="s">
        <v>207</v>
      </c>
      <c r="C28" s="89" t="s">
        <v>208</v>
      </c>
      <c r="D28" s="89" t="s">
        <v>199</v>
      </c>
      <c r="E28" s="90">
        <v>45.0416770343504</v>
      </c>
      <c r="F28" s="90">
        <v>43.250937836071103</v>
      </c>
      <c r="G28" s="90">
        <v>10.8284339877275</v>
      </c>
      <c r="H28" s="90">
        <v>0.46965607405689203</v>
      </c>
      <c r="I28" s="90">
        <v>0.40929506779410801</v>
      </c>
      <c r="J28" s="91">
        <v>854.40459999999996</v>
      </c>
      <c r="K28" s="91">
        <v>820.4357</v>
      </c>
      <c r="L28" s="91">
        <v>205.4067</v>
      </c>
      <c r="M28" s="91">
        <v>8.9090000000000007</v>
      </c>
      <c r="N28" s="91">
        <v>7.7640000000000002</v>
      </c>
      <c r="O28" s="91">
        <v>1674.8403000000001</v>
      </c>
      <c r="P28" s="91">
        <v>3417.6179999999999</v>
      </c>
      <c r="Q28" s="91">
        <v>820.43600000000004</v>
      </c>
      <c r="R28" s="91">
        <v>0</v>
      </c>
      <c r="S28" s="91">
        <v>0</v>
      </c>
      <c r="T28" s="91">
        <v>0</v>
      </c>
      <c r="U28" s="91">
        <v>4238.0540000000001</v>
      </c>
      <c r="V28" s="92">
        <v>10025420</v>
      </c>
      <c r="W28" s="92">
        <v>268037</v>
      </c>
    </row>
    <row r="29" spans="1:23" s="88" customFormat="1" x14ac:dyDescent="0.35">
      <c r="A29" s="89" t="s">
        <v>195</v>
      </c>
      <c r="B29" s="241" t="s">
        <v>207</v>
      </c>
      <c r="C29" s="89" t="s">
        <v>208</v>
      </c>
      <c r="D29" s="89" t="s">
        <v>200</v>
      </c>
      <c r="E29" s="90">
        <v>58.315320630519601</v>
      </c>
      <c r="F29" s="90">
        <v>36.952938561911701</v>
      </c>
      <c r="G29" s="90">
        <v>4.27536020996153</v>
      </c>
      <c r="H29" s="90">
        <v>0.45638059760724298</v>
      </c>
      <c r="I29" s="90">
        <v>0</v>
      </c>
      <c r="J29" s="91">
        <v>1102.0838000000001</v>
      </c>
      <c r="K29" s="91">
        <v>698.36249999999995</v>
      </c>
      <c r="L29" s="91">
        <v>80.7988</v>
      </c>
      <c r="M29" s="91">
        <v>8.625</v>
      </c>
      <c r="N29" s="91">
        <v>0</v>
      </c>
      <c r="O29" s="91">
        <v>1800.4463000000001</v>
      </c>
      <c r="P29" s="91">
        <v>4408.335</v>
      </c>
      <c r="Q29" s="91">
        <v>698.36300000000006</v>
      </c>
      <c r="R29" s="91">
        <v>0</v>
      </c>
      <c r="S29" s="91">
        <v>0</v>
      </c>
      <c r="T29" s="91">
        <v>0</v>
      </c>
      <c r="U29" s="91">
        <v>5106.6980000000003</v>
      </c>
      <c r="V29" s="92">
        <v>9151603</v>
      </c>
      <c r="W29" s="92">
        <v>309281</v>
      </c>
    </row>
    <row r="30" spans="1:23" s="88" customFormat="1" x14ac:dyDescent="0.35">
      <c r="A30" s="89" t="s">
        <v>195</v>
      </c>
      <c r="B30" s="241" t="s">
        <v>209</v>
      </c>
      <c r="C30" s="89" t="s">
        <v>210</v>
      </c>
      <c r="D30" s="89" t="s">
        <v>198</v>
      </c>
      <c r="E30" s="90">
        <v>17.589867321256602</v>
      </c>
      <c r="F30" s="90">
        <v>50.194201907839499</v>
      </c>
      <c r="G30" s="90">
        <v>28.341483081129802</v>
      </c>
      <c r="H30" s="90">
        <v>3.2312680607774298</v>
      </c>
      <c r="I30" s="90">
        <v>0.64317962899667502</v>
      </c>
      <c r="J30" s="91">
        <v>113.2189</v>
      </c>
      <c r="K30" s="91">
        <v>323.08</v>
      </c>
      <c r="L30" s="91">
        <v>182.4228</v>
      </c>
      <c r="M30" s="91">
        <v>20.798400000000001</v>
      </c>
      <c r="N30" s="91">
        <v>4.1398999999999999</v>
      </c>
      <c r="O30" s="91">
        <v>436.2989</v>
      </c>
      <c r="P30" s="91">
        <v>452.87599999999998</v>
      </c>
      <c r="Q30" s="91">
        <v>323.08</v>
      </c>
      <c r="R30" s="91">
        <v>0</v>
      </c>
      <c r="S30" s="91">
        <v>0</v>
      </c>
      <c r="T30" s="91">
        <v>0</v>
      </c>
      <c r="U30" s="91">
        <v>775.95600000000002</v>
      </c>
      <c r="V30" s="92">
        <v>10416514</v>
      </c>
      <c r="W30" s="92">
        <v>229081</v>
      </c>
    </row>
    <row r="31" spans="1:23" s="88" customFormat="1" x14ac:dyDescent="0.35">
      <c r="A31" s="89" t="s">
        <v>195</v>
      </c>
      <c r="B31" s="241" t="s">
        <v>209</v>
      </c>
      <c r="C31" s="89" t="s">
        <v>210</v>
      </c>
      <c r="D31" s="89" t="s">
        <v>199</v>
      </c>
      <c r="E31" s="90">
        <v>59.884058721357498</v>
      </c>
      <c r="F31" s="90">
        <v>27.473441779678001</v>
      </c>
      <c r="G31" s="90">
        <v>10.5393546663104</v>
      </c>
      <c r="H31" s="90">
        <v>0.85604248780813696</v>
      </c>
      <c r="I31" s="90">
        <v>1.2471023448460199</v>
      </c>
      <c r="J31" s="91">
        <v>358.56180000000001</v>
      </c>
      <c r="K31" s="91">
        <v>164.5</v>
      </c>
      <c r="L31" s="91">
        <v>63.105400000000003</v>
      </c>
      <c r="M31" s="91">
        <v>5.1256000000000004</v>
      </c>
      <c r="N31" s="91">
        <v>7.4672000000000001</v>
      </c>
      <c r="O31" s="91">
        <v>523.06179999999995</v>
      </c>
      <c r="P31" s="91">
        <v>1434.2470000000001</v>
      </c>
      <c r="Q31" s="91">
        <v>164.5</v>
      </c>
      <c r="R31" s="91">
        <v>0</v>
      </c>
      <c r="S31" s="91">
        <v>0</v>
      </c>
      <c r="T31" s="91">
        <v>0</v>
      </c>
      <c r="U31" s="91">
        <v>1598.7470000000001</v>
      </c>
      <c r="V31" s="92">
        <v>3781950</v>
      </c>
      <c r="W31" s="92">
        <v>105852</v>
      </c>
    </row>
    <row r="32" spans="1:23" s="88" customFormat="1" x14ac:dyDescent="0.35">
      <c r="A32" s="89" t="s">
        <v>195</v>
      </c>
      <c r="B32" s="241" t="s">
        <v>209</v>
      </c>
      <c r="C32" s="89" t="s">
        <v>210</v>
      </c>
      <c r="D32" s="89" t="s">
        <v>200</v>
      </c>
      <c r="E32" s="90">
        <v>64.202274067763298</v>
      </c>
      <c r="F32" s="90">
        <v>27.401042007995301</v>
      </c>
      <c r="G32" s="90">
        <v>7.6778458614588097</v>
      </c>
      <c r="H32" s="90">
        <v>0.71883806278261997</v>
      </c>
      <c r="I32" s="90">
        <v>0</v>
      </c>
      <c r="J32" s="91">
        <v>391.86500000000001</v>
      </c>
      <c r="K32" s="91">
        <v>167.245</v>
      </c>
      <c r="L32" s="91">
        <v>46.862499999999997</v>
      </c>
      <c r="M32" s="91">
        <v>4.3875000000000002</v>
      </c>
      <c r="N32" s="91">
        <v>0</v>
      </c>
      <c r="O32" s="91">
        <v>559.11</v>
      </c>
      <c r="P32" s="91">
        <v>1567.46</v>
      </c>
      <c r="Q32" s="91">
        <v>167.245</v>
      </c>
      <c r="R32" s="91">
        <v>0</v>
      </c>
      <c r="S32" s="91">
        <v>0</v>
      </c>
      <c r="T32" s="91">
        <v>0</v>
      </c>
      <c r="U32" s="91">
        <v>1734.7049999999999</v>
      </c>
      <c r="V32" s="92">
        <v>3108728</v>
      </c>
      <c r="W32" s="92">
        <v>75489</v>
      </c>
    </row>
    <row r="33" spans="1:23" s="88" customFormat="1" x14ac:dyDescent="0.35">
      <c r="A33" s="89" t="s">
        <v>211</v>
      </c>
      <c r="B33" s="241" t="s">
        <v>212</v>
      </c>
      <c r="C33" s="89" t="s">
        <v>213</v>
      </c>
      <c r="D33" s="89" t="s">
        <v>198</v>
      </c>
      <c r="E33" s="90">
        <v>19.357083287391099</v>
      </c>
      <c r="F33" s="90">
        <v>60.898604693122699</v>
      </c>
      <c r="G33" s="90">
        <v>17.938988402513999</v>
      </c>
      <c r="H33" s="90">
        <v>1.5014414161562899</v>
      </c>
      <c r="I33" s="90">
        <v>0.30388220081593398</v>
      </c>
      <c r="J33" s="91">
        <v>193.1121</v>
      </c>
      <c r="K33" s="91">
        <v>607.54280000000006</v>
      </c>
      <c r="L33" s="91">
        <v>178.96469999999999</v>
      </c>
      <c r="M33" s="91">
        <v>14.9788</v>
      </c>
      <c r="N33" s="91">
        <v>3.0316000000000001</v>
      </c>
      <c r="O33" s="91">
        <v>800.65480000000002</v>
      </c>
      <c r="P33" s="91">
        <v>772.44799999999998</v>
      </c>
      <c r="Q33" s="91">
        <v>607.54300000000001</v>
      </c>
      <c r="R33" s="91">
        <v>0</v>
      </c>
      <c r="S33" s="91">
        <v>0</v>
      </c>
      <c r="T33" s="91">
        <v>0</v>
      </c>
      <c r="U33" s="91">
        <v>1379.991</v>
      </c>
      <c r="V33" s="92">
        <v>20664542</v>
      </c>
      <c r="W33" s="92">
        <v>181022</v>
      </c>
    </row>
    <row r="34" spans="1:23" s="88" customFormat="1" x14ac:dyDescent="0.35">
      <c r="A34" s="89" t="s">
        <v>211</v>
      </c>
      <c r="B34" s="241" t="s">
        <v>212</v>
      </c>
      <c r="C34" s="89" t="s">
        <v>213</v>
      </c>
      <c r="D34" s="89" t="s">
        <v>199</v>
      </c>
      <c r="E34" s="90">
        <v>39.645673664334097</v>
      </c>
      <c r="F34" s="90">
        <v>52.8465774034918</v>
      </c>
      <c r="G34" s="90">
        <v>6.7663798935708304</v>
      </c>
      <c r="H34" s="90">
        <v>4.8468692254097098E-2</v>
      </c>
      <c r="I34" s="90">
        <v>0.69290034634919695</v>
      </c>
      <c r="J34" s="91">
        <v>392.62299999999999</v>
      </c>
      <c r="K34" s="91">
        <v>523.35550000000001</v>
      </c>
      <c r="L34" s="91">
        <v>67.009500000000003</v>
      </c>
      <c r="M34" s="91">
        <v>0.48</v>
      </c>
      <c r="N34" s="91">
        <v>6.8620000000000001</v>
      </c>
      <c r="O34" s="91">
        <v>915.97850000000005</v>
      </c>
      <c r="P34" s="91">
        <v>1570.492</v>
      </c>
      <c r="Q34" s="91">
        <v>523.35599999999999</v>
      </c>
      <c r="R34" s="91">
        <v>0</v>
      </c>
      <c r="S34" s="91">
        <v>0</v>
      </c>
      <c r="T34" s="91">
        <v>0</v>
      </c>
      <c r="U34" s="91">
        <v>2093.848</v>
      </c>
      <c r="V34" s="92">
        <v>6167683</v>
      </c>
      <c r="W34" s="92">
        <v>67060</v>
      </c>
    </row>
    <row r="35" spans="1:23" s="88" customFormat="1" x14ac:dyDescent="0.35">
      <c r="A35" s="89" t="s">
        <v>211</v>
      </c>
      <c r="B35" s="241" t="s">
        <v>212</v>
      </c>
      <c r="C35" s="89" t="s">
        <v>213</v>
      </c>
      <c r="D35" s="89" t="s">
        <v>200</v>
      </c>
      <c r="E35" s="90">
        <v>38.068957819650301</v>
      </c>
      <c r="F35" s="90">
        <v>56.561596298438403</v>
      </c>
      <c r="G35" s="90">
        <v>5.2639189065781897</v>
      </c>
      <c r="H35" s="90">
        <v>0.10552697533307</v>
      </c>
      <c r="I35" s="90">
        <v>0</v>
      </c>
      <c r="J35" s="91">
        <v>375.18099999999998</v>
      </c>
      <c r="K35" s="91">
        <v>557.43150000000003</v>
      </c>
      <c r="L35" s="91">
        <v>51.877499999999998</v>
      </c>
      <c r="M35" s="91">
        <v>1.04</v>
      </c>
      <c r="N35" s="91">
        <v>0</v>
      </c>
      <c r="O35" s="91">
        <v>932.61249999999995</v>
      </c>
      <c r="P35" s="91">
        <v>1500.7239999999999</v>
      </c>
      <c r="Q35" s="91">
        <v>557.43200000000002</v>
      </c>
      <c r="R35" s="91">
        <v>0</v>
      </c>
      <c r="S35" s="91">
        <v>0</v>
      </c>
      <c r="T35" s="91">
        <v>0</v>
      </c>
      <c r="U35" s="91">
        <v>2058.1559999999999</v>
      </c>
      <c r="V35" s="92">
        <v>4507537</v>
      </c>
      <c r="W35" s="92">
        <v>40541</v>
      </c>
    </row>
    <row r="36" spans="1:23" s="88" customFormat="1" x14ac:dyDescent="0.35">
      <c r="A36" s="89" t="s">
        <v>211</v>
      </c>
      <c r="B36" s="241" t="s">
        <v>214</v>
      </c>
      <c r="C36" s="89" t="s">
        <v>215</v>
      </c>
      <c r="D36" s="89" t="s">
        <v>198</v>
      </c>
      <c r="E36" s="90">
        <v>23.6233862696957</v>
      </c>
      <c r="F36" s="90">
        <v>68.351353451222906</v>
      </c>
      <c r="G36" s="90">
        <v>7.5744672695817901</v>
      </c>
      <c r="H36" s="90">
        <v>0.18532388559115701</v>
      </c>
      <c r="I36" s="90">
        <v>0.26546912390838201</v>
      </c>
      <c r="J36" s="91">
        <v>228.03890000000001</v>
      </c>
      <c r="K36" s="91">
        <v>659.80250000000001</v>
      </c>
      <c r="L36" s="91">
        <v>73.117099999999994</v>
      </c>
      <c r="M36" s="91">
        <v>1.7889999999999999</v>
      </c>
      <c r="N36" s="91">
        <v>2.5626000000000002</v>
      </c>
      <c r="O36" s="91">
        <v>887.84140000000002</v>
      </c>
      <c r="P36" s="91">
        <v>912.15599999999995</v>
      </c>
      <c r="Q36" s="91">
        <v>659.80200000000002</v>
      </c>
      <c r="R36" s="91">
        <v>0</v>
      </c>
      <c r="S36" s="91">
        <v>0</v>
      </c>
      <c r="T36" s="91">
        <v>0</v>
      </c>
      <c r="U36" s="91">
        <v>1571.9580000000001</v>
      </c>
      <c r="V36" s="92">
        <v>23539129</v>
      </c>
      <c r="W36" s="92">
        <v>397024</v>
      </c>
    </row>
    <row r="37" spans="1:23" s="88" customFormat="1" x14ac:dyDescent="0.35">
      <c r="A37" s="89" t="s">
        <v>211</v>
      </c>
      <c r="B37" s="241" t="s">
        <v>214</v>
      </c>
      <c r="C37" s="89" t="s">
        <v>215</v>
      </c>
      <c r="D37" s="89" t="s">
        <v>199</v>
      </c>
      <c r="E37" s="90">
        <v>41.964565787156502</v>
      </c>
      <c r="F37" s="90">
        <v>49.460898571443401</v>
      </c>
      <c r="G37" s="90">
        <v>8.2084356320767409</v>
      </c>
      <c r="H37" s="90">
        <v>0.36610000932343001</v>
      </c>
      <c r="I37" s="90">
        <v>0</v>
      </c>
      <c r="J37" s="91">
        <v>405.08819999999997</v>
      </c>
      <c r="K37" s="91">
        <v>477.45100000000002</v>
      </c>
      <c r="L37" s="91">
        <v>79.236900000000006</v>
      </c>
      <c r="M37" s="91">
        <v>3.5339999999999998</v>
      </c>
      <c r="N37" s="91">
        <v>0</v>
      </c>
      <c r="O37" s="91">
        <v>882.53920000000005</v>
      </c>
      <c r="P37" s="91">
        <v>1620.3530000000001</v>
      </c>
      <c r="Q37" s="91">
        <v>477.45100000000002</v>
      </c>
      <c r="R37" s="91">
        <v>0</v>
      </c>
      <c r="S37" s="91">
        <v>0</v>
      </c>
      <c r="T37" s="91">
        <v>0</v>
      </c>
      <c r="U37" s="91">
        <v>2097.8040000000001</v>
      </c>
      <c r="V37" s="92">
        <v>6179335</v>
      </c>
      <c r="W37" s="92">
        <v>118226</v>
      </c>
    </row>
    <row r="38" spans="1:23" s="88" customFormat="1" x14ac:dyDescent="0.35">
      <c r="A38" s="89" t="s">
        <v>211</v>
      </c>
      <c r="B38" s="241" t="s">
        <v>214</v>
      </c>
      <c r="C38" s="89" t="s">
        <v>215</v>
      </c>
      <c r="D38" s="89" t="s">
        <v>200</v>
      </c>
      <c r="E38" s="90">
        <v>42.663343534088398</v>
      </c>
      <c r="F38" s="90">
        <v>45.835305128771402</v>
      </c>
      <c r="G38" s="90">
        <v>10.9176998874762</v>
      </c>
      <c r="H38" s="90">
        <v>0.58365144966400595</v>
      </c>
      <c r="I38" s="90">
        <v>0</v>
      </c>
      <c r="J38" s="91">
        <v>405.69</v>
      </c>
      <c r="K38" s="91">
        <v>435.85250000000002</v>
      </c>
      <c r="L38" s="91">
        <v>103.8175</v>
      </c>
      <c r="M38" s="91">
        <v>5.55</v>
      </c>
      <c r="N38" s="91">
        <v>0</v>
      </c>
      <c r="O38" s="91">
        <v>841.54250000000002</v>
      </c>
      <c r="P38" s="91">
        <v>1622.76</v>
      </c>
      <c r="Q38" s="91">
        <v>435.85300000000001</v>
      </c>
      <c r="R38" s="91">
        <v>0</v>
      </c>
      <c r="S38" s="91">
        <v>0</v>
      </c>
      <c r="T38" s="91">
        <v>0</v>
      </c>
      <c r="U38" s="91">
        <v>2058.6129999999998</v>
      </c>
      <c r="V38" s="92">
        <v>4508536</v>
      </c>
      <c r="W38" s="92">
        <v>93988</v>
      </c>
    </row>
    <row r="39" spans="1:23" s="88" customFormat="1" x14ac:dyDescent="0.35">
      <c r="A39" s="89" t="s">
        <v>211</v>
      </c>
      <c r="B39" s="241" t="s">
        <v>216</v>
      </c>
      <c r="C39" s="89" t="s">
        <v>217</v>
      </c>
      <c r="D39" s="89" t="s">
        <v>198</v>
      </c>
      <c r="E39" s="90">
        <v>21.139741090228501</v>
      </c>
      <c r="F39" s="90">
        <v>66.366538818741901</v>
      </c>
      <c r="G39" s="90">
        <v>11.645879917477799</v>
      </c>
      <c r="H39" s="90">
        <v>0.55507149794758004</v>
      </c>
      <c r="I39" s="90">
        <v>0.292768675604205</v>
      </c>
      <c r="J39" s="91">
        <v>298.18239999999997</v>
      </c>
      <c r="K39" s="91">
        <v>936.11990000000003</v>
      </c>
      <c r="L39" s="91">
        <v>164.26859999999999</v>
      </c>
      <c r="M39" s="91">
        <v>7.8295000000000003</v>
      </c>
      <c r="N39" s="91">
        <v>4.1295999999999999</v>
      </c>
      <c r="O39" s="91">
        <v>1234.3023000000001</v>
      </c>
      <c r="P39" s="91">
        <v>1192.73</v>
      </c>
      <c r="Q39" s="91">
        <v>936.12</v>
      </c>
      <c r="R39" s="91">
        <v>0</v>
      </c>
      <c r="S39" s="91">
        <v>0</v>
      </c>
      <c r="T39" s="91">
        <v>0</v>
      </c>
      <c r="U39" s="91">
        <v>2128.85</v>
      </c>
      <c r="V39" s="92">
        <v>31878242</v>
      </c>
      <c r="W39" s="92">
        <v>810194</v>
      </c>
    </row>
    <row r="40" spans="1:23" s="88" customFormat="1" x14ac:dyDescent="0.35">
      <c r="A40" s="89" t="s">
        <v>211</v>
      </c>
      <c r="B40" s="241" t="s">
        <v>216</v>
      </c>
      <c r="C40" s="89" t="s">
        <v>217</v>
      </c>
      <c r="D40" s="89" t="s">
        <v>199</v>
      </c>
      <c r="E40" s="90">
        <v>36.8964956061007</v>
      </c>
      <c r="F40" s="90">
        <v>46.314600330346899</v>
      </c>
      <c r="G40" s="90">
        <v>15.500620651684301</v>
      </c>
      <c r="H40" s="90">
        <v>0.98796808077052301</v>
      </c>
      <c r="I40" s="90">
        <v>0.30031533109765302</v>
      </c>
      <c r="J40" s="91">
        <v>516.0086</v>
      </c>
      <c r="K40" s="91">
        <v>647.72360000000003</v>
      </c>
      <c r="L40" s="91">
        <v>216.7808</v>
      </c>
      <c r="M40" s="91">
        <v>13.817</v>
      </c>
      <c r="N40" s="91">
        <v>4.2</v>
      </c>
      <c r="O40" s="91">
        <v>1163.7320999999999</v>
      </c>
      <c r="P40" s="91">
        <v>2064.0340000000001</v>
      </c>
      <c r="Q40" s="91">
        <v>647.72400000000005</v>
      </c>
      <c r="R40" s="91">
        <v>0</v>
      </c>
      <c r="S40" s="91">
        <v>0</v>
      </c>
      <c r="T40" s="91">
        <v>0</v>
      </c>
      <c r="U40" s="91">
        <v>2711.7579999999998</v>
      </c>
      <c r="V40" s="92">
        <v>7987813</v>
      </c>
      <c r="W40" s="92">
        <v>191928</v>
      </c>
    </row>
    <row r="41" spans="1:23" s="88" customFormat="1" x14ac:dyDescent="0.35">
      <c r="A41" s="89" t="s">
        <v>211</v>
      </c>
      <c r="B41" s="241" t="s">
        <v>216</v>
      </c>
      <c r="C41" s="89" t="s">
        <v>217</v>
      </c>
      <c r="D41" s="89" t="s">
        <v>200</v>
      </c>
      <c r="E41" s="90">
        <v>44.606211849446602</v>
      </c>
      <c r="F41" s="90">
        <v>48.000184327876802</v>
      </c>
      <c r="G41" s="90">
        <v>7.1712405975058999</v>
      </c>
      <c r="H41" s="90">
        <v>0.22236322517068</v>
      </c>
      <c r="I41" s="90">
        <v>0</v>
      </c>
      <c r="J41" s="91">
        <v>629.18399999999997</v>
      </c>
      <c r="K41" s="91">
        <v>677.05700000000002</v>
      </c>
      <c r="L41" s="91">
        <v>101.1525</v>
      </c>
      <c r="M41" s="91">
        <v>3.1364999999999998</v>
      </c>
      <c r="N41" s="91">
        <v>0</v>
      </c>
      <c r="O41" s="91">
        <v>1306.241</v>
      </c>
      <c r="P41" s="91">
        <v>2516.7359999999999</v>
      </c>
      <c r="Q41" s="91">
        <v>677.05700000000002</v>
      </c>
      <c r="R41" s="91">
        <v>0</v>
      </c>
      <c r="S41" s="91">
        <v>0</v>
      </c>
      <c r="T41" s="91">
        <v>0</v>
      </c>
      <c r="U41" s="91">
        <v>3193.7930000000001</v>
      </c>
      <c r="V41" s="92">
        <v>6994677</v>
      </c>
      <c r="W41" s="92">
        <v>174803</v>
      </c>
    </row>
    <row r="42" spans="1:23" s="88" customFormat="1" x14ac:dyDescent="0.35">
      <c r="A42" s="89" t="s">
        <v>211</v>
      </c>
      <c r="B42" s="241" t="s">
        <v>218</v>
      </c>
      <c r="C42" s="89" t="s">
        <v>219</v>
      </c>
      <c r="D42" s="89" t="s">
        <v>198</v>
      </c>
      <c r="E42" s="90">
        <v>23.710954374730601</v>
      </c>
      <c r="F42" s="90">
        <v>59.4006686780371</v>
      </c>
      <c r="G42" s="90">
        <v>16.092432116249</v>
      </c>
      <c r="H42" s="90">
        <v>0.60496028569669402</v>
      </c>
      <c r="I42" s="90">
        <v>0.19098454528662001</v>
      </c>
      <c r="J42" s="91">
        <v>385.08960000000002</v>
      </c>
      <c r="K42" s="91">
        <v>964.72630000000004</v>
      </c>
      <c r="L42" s="91">
        <v>261.35719999999998</v>
      </c>
      <c r="M42" s="91">
        <v>9.8252000000000006</v>
      </c>
      <c r="N42" s="91">
        <v>3.1017999999999999</v>
      </c>
      <c r="O42" s="91">
        <v>1349.8159000000001</v>
      </c>
      <c r="P42" s="91">
        <v>1540.3579999999999</v>
      </c>
      <c r="Q42" s="91">
        <v>964.726</v>
      </c>
      <c r="R42" s="91">
        <v>0</v>
      </c>
      <c r="S42" s="91">
        <v>0</v>
      </c>
      <c r="T42" s="91">
        <v>0</v>
      </c>
      <c r="U42" s="91">
        <v>2505.085</v>
      </c>
      <c r="V42" s="92">
        <v>37512141</v>
      </c>
      <c r="W42" s="92">
        <v>892564</v>
      </c>
    </row>
    <row r="43" spans="1:23" s="88" customFormat="1" x14ac:dyDescent="0.35">
      <c r="A43" s="89" t="s">
        <v>211</v>
      </c>
      <c r="B43" s="241" t="s">
        <v>218</v>
      </c>
      <c r="C43" s="89" t="s">
        <v>219</v>
      </c>
      <c r="D43" s="89" t="s">
        <v>199</v>
      </c>
      <c r="E43" s="90">
        <v>37.703452989347902</v>
      </c>
      <c r="F43" s="90">
        <v>44.974082260944499</v>
      </c>
      <c r="G43" s="90">
        <v>14.037510005541501</v>
      </c>
      <c r="H43" s="90">
        <v>2.10401760975309</v>
      </c>
      <c r="I43" s="90">
        <v>1.18093713441291</v>
      </c>
      <c r="J43" s="91">
        <v>612.34180000000003</v>
      </c>
      <c r="K43" s="91">
        <v>730.42409999999995</v>
      </c>
      <c r="L43" s="91">
        <v>227.98320000000001</v>
      </c>
      <c r="M43" s="91">
        <v>34.171399999999998</v>
      </c>
      <c r="N43" s="91">
        <v>19.179600000000001</v>
      </c>
      <c r="O43" s="91">
        <v>1342.7659000000001</v>
      </c>
      <c r="P43" s="91">
        <v>2449.3670000000002</v>
      </c>
      <c r="Q43" s="91">
        <v>730.42399999999998</v>
      </c>
      <c r="R43" s="91">
        <v>0</v>
      </c>
      <c r="S43" s="91">
        <v>0</v>
      </c>
      <c r="T43" s="91">
        <v>0</v>
      </c>
      <c r="U43" s="91">
        <v>3179.7910000000002</v>
      </c>
      <c r="V43" s="92">
        <v>9366457</v>
      </c>
      <c r="W43" s="92">
        <v>172816</v>
      </c>
    </row>
    <row r="44" spans="1:23" s="88" customFormat="1" x14ac:dyDescent="0.35">
      <c r="A44" s="89" t="s">
        <v>211</v>
      </c>
      <c r="B44" s="241" t="s">
        <v>218</v>
      </c>
      <c r="C44" s="89" t="s">
        <v>219</v>
      </c>
      <c r="D44" s="89" t="s">
        <v>200</v>
      </c>
      <c r="E44" s="90">
        <v>48.016630917964498</v>
      </c>
      <c r="F44" s="90">
        <v>45.4765457427958</v>
      </c>
      <c r="G44" s="90">
        <v>6.5068233392396397</v>
      </c>
      <c r="H44" s="90">
        <v>0</v>
      </c>
      <c r="I44" s="90">
        <v>0</v>
      </c>
      <c r="J44" s="91">
        <v>772.32349999999997</v>
      </c>
      <c r="K44" s="91">
        <v>731.46749999999997</v>
      </c>
      <c r="L44" s="91">
        <v>104.65900000000001</v>
      </c>
      <c r="M44" s="91">
        <v>0</v>
      </c>
      <c r="N44" s="91">
        <v>0</v>
      </c>
      <c r="O44" s="91">
        <v>1503.7909999999999</v>
      </c>
      <c r="P44" s="91">
        <v>3089.2939999999999</v>
      </c>
      <c r="Q44" s="91">
        <v>731.46799999999996</v>
      </c>
      <c r="R44" s="91">
        <v>0</v>
      </c>
      <c r="S44" s="91">
        <v>0</v>
      </c>
      <c r="T44" s="91">
        <v>0</v>
      </c>
      <c r="U44" s="91">
        <v>3820.7620000000002</v>
      </c>
      <c r="V44" s="92">
        <v>8367793</v>
      </c>
      <c r="W44" s="92">
        <v>185200</v>
      </c>
    </row>
    <row r="45" spans="1:23" s="88" customFormat="1" x14ac:dyDescent="0.35">
      <c r="A45" s="89" t="s">
        <v>211</v>
      </c>
      <c r="B45" s="241" t="s">
        <v>220</v>
      </c>
      <c r="C45" s="89" t="s">
        <v>221</v>
      </c>
      <c r="D45" s="89" t="s">
        <v>198</v>
      </c>
      <c r="E45" s="90">
        <v>23.1855200193448</v>
      </c>
      <c r="F45" s="90">
        <v>47.094727899814202</v>
      </c>
      <c r="G45" s="90">
        <v>25.022445719958299</v>
      </c>
      <c r="H45" s="90">
        <v>4.43244075648433</v>
      </c>
      <c r="I45" s="90">
        <v>0.26486560439840201</v>
      </c>
      <c r="J45" s="91">
        <v>364.35579999999999</v>
      </c>
      <c r="K45" s="91">
        <v>740.08420000000001</v>
      </c>
      <c r="L45" s="91">
        <v>393.22269999999997</v>
      </c>
      <c r="M45" s="91">
        <v>69.654899999999998</v>
      </c>
      <c r="N45" s="91">
        <v>4.1623000000000001</v>
      </c>
      <c r="O45" s="91">
        <v>1104.44</v>
      </c>
      <c r="P45" s="91">
        <v>1457.423</v>
      </c>
      <c r="Q45" s="91">
        <v>740.08399999999995</v>
      </c>
      <c r="R45" s="91">
        <v>0</v>
      </c>
      <c r="S45" s="91">
        <v>0</v>
      </c>
      <c r="T45" s="91">
        <v>0</v>
      </c>
      <c r="U45" s="91">
        <v>2197.5070000000001</v>
      </c>
      <c r="V45" s="92">
        <v>32906359</v>
      </c>
      <c r="W45" s="92">
        <v>1104344</v>
      </c>
    </row>
    <row r="46" spans="1:23" s="88" customFormat="1" x14ac:dyDescent="0.35">
      <c r="A46" s="89" t="s">
        <v>211</v>
      </c>
      <c r="B46" s="241" t="s">
        <v>220</v>
      </c>
      <c r="C46" s="89" t="s">
        <v>221</v>
      </c>
      <c r="D46" s="89" t="s">
        <v>199</v>
      </c>
      <c r="E46" s="90">
        <v>40.453700820645501</v>
      </c>
      <c r="F46" s="90">
        <v>39.338083489458299</v>
      </c>
      <c r="G46" s="90">
        <v>13.642343061456099</v>
      </c>
      <c r="H46" s="90">
        <v>4.6414261023299996</v>
      </c>
      <c r="I46" s="90">
        <v>1.9244465261102499</v>
      </c>
      <c r="J46" s="91">
        <v>613.2296</v>
      </c>
      <c r="K46" s="91">
        <v>596.31809999999996</v>
      </c>
      <c r="L46" s="91">
        <v>206.80160000000001</v>
      </c>
      <c r="M46" s="91">
        <v>70.358500000000006</v>
      </c>
      <c r="N46" s="91">
        <v>29.1723</v>
      </c>
      <c r="O46" s="91">
        <v>1209.5477000000001</v>
      </c>
      <c r="P46" s="91">
        <v>2452.9180000000001</v>
      </c>
      <c r="Q46" s="91">
        <v>596.31799999999998</v>
      </c>
      <c r="R46" s="91">
        <v>0</v>
      </c>
      <c r="S46" s="91">
        <v>0</v>
      </c>
      <c r="T46" s="91">
        <v>0</v>
      </c>
      <c r="U46" s="91">
        <v>3049.2359999999999</v>
      </c>
      <c r="V46" s="92">
        <v>8981897</v>
      </c>
      <c r="W46" s="92">
        <v>271246</v>
      </c>
    </row>
    <row r="47" spans="1:23" s="88" customFormat="1" x14ac:dyDescent="0.35">
      <c r="A47" s="89" t="s">
        <v>211</v>
      </c>
      <c r="B47" s="241" t="s">
        <v>220</v>
      </c>
      <c r="C47" s="89" t="s">
        <v>221</v>
      </c>
      <c r="D47" s="89" t="s">
        <v>200</v>
      </c>
      <c r="E47" s="90">
        <v>32.6862548995095</v>
      </c>
      <c r="F47" s="90">
        <v>49.234095438400402</v>
      </c>
      <c r="G47" s="90">
        <v>17.353455946699199</v>
      </c>
      <c r="H47" s="90">
        <v>0.72619371539089494</v>
      </c>
      <c r="I47" s="90">
        <v>0</v>
      </c>
      <c r="J47" s="91">
        <v>444.47750000000002</v>
      </c>
      <c r="K47" s="91">
        <v>669.5</v>
      </c>
      <c r="L47" s="91">
        <v>235.97749999999999</v>
      </c>
      <c r="M47" s="91">
        <v>9.875</v>
      </c>
      <c r="N47" s="91">
        <v>0</v>
      </c>
      <c r="O47" s="91">
        <v>1113.9775</v>
      </c>
      <c r="P47" s="91">
        <v>1777.91</v>
      </c>
      <c r="Q47" s="91">
        <v>669.5</v>
      </c>
      <c r="R47" s="91">
        <v>0</v>
      </c>
      <c r="S47" s="91">
        <v>0</v>
      </c>
      <c r="T47" s="91">
        <v>0</v>
      </c>
      <c r="U47" s="91">
        <v>2447.41</v>
      </c>
      <c r="V47" s="92">
        <v>5360036</v>
      </c>
      <c r="W47" s="92">
        <v>173377</v>
      </c>
    </row>
    <row r="48" spans="1:23" s="88" customFormat="1" ht="31" x14ac:dyDescent="0.35">
      <c r="A48" s="89" t="s">
        <v>211</v>
      </c>
      <c r="B48" s="241" t="s">
        <v>222</v>
      </c>
      <c r="C48" s="89" t="s">
        <v>223</v>
      </c>
      <c r="D48" s="89" t="s">
        <v>198</v>
      </c>
      <c r="E48" s="90">
        <v>18.532933131139501</v>
      </c>
      <c r="F48" s="90">
        <v>59.785658401831398</v>
      </c>
      <c r="G48" s="90">
        <v>20.801093392317298</v>
      </c>
      <c r="H48" s="90">
        <v>0.78033922206875195</v>
      </c>
      <c r="I48" s="90">
        <v>9.9975852643169702E-2</v>
      </c>
      <c r="J48" s="91">
        <v>191.8733</v>
      </c>
      <c r="K48" s="91">
        <v>618.96690000000001</v>
      </c>
      <c r="L48" s="91">
        <v>215.35579999999999</v>
      </c>
      <c r="M48" s="91">
        <v>8.0789000000000009</v>
      </c>
      <c r="N48" s="91">
        <v>1.0350999999999999</v>
      </c>
      <c r="O48" s="91">
        <v>810.84019999999998</v>
      </c>
      <c r="P48" s="91">
        <v>767.49300000000005</v>
      </c>
      <c r="Q48" s="91">
        <v>618.96699999999998</v>
      </c>
      <c r="R48" s="91">
        <v>0</v>
      </c>
      <c r="S48" s="91">
        <v>0</v>
      </c>
      <c r="T48" s="91">
        <v>0</v>
      </c>
      <c r="U48" s="91">
        <v>1386.46</v>
      </c>
      <c r="V48" s="92">
        <v>20761410</v>
      </c>
      <c r="W48" s="92">
        <v>760243</v>
      </c>
    </row>
    <row r="49" spans="1:23" s="88" customFormat="1" ht="31" x14ac:dyDescent="0.35">
      <c r="A49" s="89" t="s">
        <v>211</v>
      </c>
      <c r="B49" s="241" t="s">
        <v>222</v>
      </c>
      <c r="C49" s="89" t="s">
        <v>223</v>
      </c>
      <c r="D49" s="89" t="s">
        <v>199</v>
      </c>
      <c r="E49" s="90">
        <v>40.663530975700297</v>
      </c>
      <c r="F49" s="90">
        <v>45.735984204250002</v>
      </c>
      <c r="G49" s="90">
        <v>13.0969366410572</v>
      </c>
      <c r="H49" s="90">
        <v>0.50354817899243498</v>
      </c>
      <c r="I49" s="90">
        <v>0</v>
      </c>
      <c r="J49" s="91">
        <v>416.01229999999998</v>
      </c>
      <c r="K49" s="91">
        <v>467.90660000000003</v>
      </c>
      <c r="L49" s="91">
        <v>133.98949999999999</v>
      </c>
      <c r="M49" s="91">
        <v>5.1516000000000002</v>
      </c>
      <c r="N49" s="91">
        <v>0</v>
      </c>
      <c r="O49" s="91">
        <v>883.91890000000001</v>
      </c>
      <c r="P49" s="91">
        <v>1664.049</v>
      </c>
      <c r="Q49" s="91">
        <v>467.90699999999998</v>
      </c>
      <c r="R49" s="91">
        <v>0</v>
      </c>
      <c r="S49" s="91">
        <v>0</v>
      </c>
      <c r="T49" s="91">
        <v>0</v>
      </c>
      <c r="U49" s="91">
        <v>2131.9560000000001</v>
      </c>
      <c r="V49" s="92">
        <v>6279935</v>
      </c>
      <c r="W49" s="92">
        <v>253834</v>
      </c>
    </row>
    <row r="50" spans="1:23" s="88" customFormat="1" ht="31" x14ac:dyDescent="0.35">
      <c r="A50" s="89" t="s">
        <v>211</v>
      </c>
      <c r="B50" s="241" t="s">
        <v>222</v>
      </c>
      <c r="C50" s="89" t="s">
        <v>223</v>
      </c>
      <c r="D50" s="89" t="s">
        <v>200</v>
      </c>
      <c r="E50" s="90">
        <v>39.116724685631901</v>
      </c>
      <c r="F50" s="90">
        <v>56.827140696836501</v>
      </c>
      <c r="G50" s="90">
        <v>3.9343455359227</v>
      </c>
      <c r="H50" s="90">
        <v>0.121789081608834</v>
      </c>
      <c r="I50" s="90">
        <v>0</v>
      </c>
      <c r="J50" s="91">
        <v>385.42099999999999</v>
      </c>
      <c r="K50" s="91">
        <v>559.92349999999999</v>
      </c>
      <c r="L50" s="91">
        <v>38.765500000000003</v>
      </c>
      <c r="M50" s="91">
        <v>1.2</v>
      </c>
      <c r="N50" s="91">
        <v>0</v>
      </c>
      <c r="O50" s="91">
        <v>945.34450000000004</v>
      </c>
      <c r="P50" s="91">
        <v>1541.684</v>
      </c>
      <c r="Q50" s="91">
        <v>559.92399999999998</v>
      </c>
      <c r="R50" s="91">
        <v>0</v>
      </c>
      <c r="S50" s="91">
        <v>0</v>
      </c>
      <c r="T50" s="91">
        <v>0</v>
      </c>
      <c r="U50" s="91">
        <v>2101.6080000000002</v>
      </c>
      <c r="V50" s="92">
        <v>4602701</v>
      </c>
      <c r="W50" s="92">
        <v>189736</v>
      </c>
    </row>
    <row r="51" spans="1:23" s="88" customFormat="1" ht="31" x14ac:dyDescent="0.35">
      <c r="A51" s="89" t="s">
        <v>211</v>
      </c>
      <c r="B51" s="241" t="s">
        <v>224</v>
      </c>
      <c r="C51" s="89" t="s">
        <v>225</v>
      </c>
      <c r="D51" s="89" t="s">
        <v>198</v>
      </c>
      <c r="E51" s="90">
        <v>20.598433057778902</v>
      </c>
      <c r="F51" s="90">
        <v>67.9258791497179</v>
      </c>
      <c r="G51" s="90">
        <v>10.4666447972707</v>
      </c>
      <c r="H51" s="90">
        <v>0.83808992695621698</v>
      </c>
      <c r="I51" s="90">
        <v>0.17095306827625401</v>
      </c>
      <c r="J51" s="91">
        <v>188.3768</v>
      </c>
      <c r="K51" s="91">
        <v>621.19579999999996</v>
      </c>
      <c r="L51" s="91">
        <v>95.7196</v>
      </c>
      <c r="M51" s="91">
        <v>7.6645000000000003</v>
      </c>
      <c r="N51" s="91">
        <v>1.5633999999999999</v>
      </c>
      <c r="O51" s="91">
        <v>809.57249999999999</v>
      </c>
      <c r="P51" s="91">
        <v>753.50699999999995</v>
      </c>
      <c r="Q51" s="91">
        <v>621.19600000000003</v>
      </c>
      <c r="R51" s="91">
        <v>0</v>
      </c>
      <c r="S51" s="91">
        <v>0</v>
      </c>
      <c r="T51" s="91">
        <v>0</v>
      </c>
      <c r="U51" s="91">
        <v>1374.703</v>
      </c>
      <c r="V51" s="92">
        <v>20585353</v>
      </c>
      <c r="W51" s="92">
        <v>565632</v>
      </c>
    </row>
    <row r="52" spans="1:23" s="88" customFormat="1" ht="31" x14ac:dyDescent="0.35">
      <c r="A52" s="89" t="s">
        <v>211</v>
      </c>
      <c r="B52" s="241" t="s">
        <v>224</v>
      </c>
      <c r="C52" s="89" t="s">
        <v>225</v>
      </c>
      <c r="D52" s="89" t="s">
        <v>199</v>
      </c>
      <c r="E52" s="90">
        <v>38.797866566650498</v>
      </c>
      <c r="F52" s="90">
        <v>47.785429996028803</v>
      </c>
      <c r="G52" s="90">
        <v>10.8722918413273</v>
      </c>
      <c r="H52" s="90">
        <v>1.62792326699907</v>
      </c>
      <c r="I52" s="90">
        <v>0.91648832899439603</v>
      </c>
      <c r="J52" s="91">
        <v>351.71039999999999</v>
      </c>
      <c r="K52" s="91">
        <v>433.18450000000001</v>
      </c>
      <c r="L52" s="91">
        <v>98.5595</v>
      </c>
      <c r="M52" s="91">
        <v>14.7575</v>
      </c>
      <c r="N52" s="91">
        <v>8.3081999999999994</v>
      </c>
      <c r="O52" s="91">
        <v>784.89490000000001</v>
      </c>
      <c r="P52" s="91">
        <v>1406.8420000000001</v>
      </c>
      <c r="Q52" s="91">
        <v>433.18400000000003</v>
      </c>
      <c r="R52" s="91">
        <v>0</v>
      </c>
      <c r="S52" s="91">
        <v>0</v>
      </c>
      <c r="T52" s="91">
        <v>0</v>
      </c>
      <c r="U52" s="91">
        <v>1840.0260000000001</v>
      </c>
      <c r="V52" s="92">
        <v>5420018</v>
      </c>
      <c r="W52" s="92">
        <v>154737</v>
      </c>
    </row>
    <row r="53" spans="1:23" s="88" customFormat="1" ht="31" x14ac:dyDescent="0.35">
      <c r="A53" s="89" t="s">
        <v>211</v>
      </c>
      <c r="B53" s="241" t="s">
        <v>224</v>
      </c>
      <c r="C53" s="89" t="s">
        <v>225</v>
      </c>
      <c r="D53" s="89" t="s">
        <v>200</v>
      </c>
      <c r="E53" s="90">
        <v>34.026152403073098</v>
      </c>
      <c r="F53" s="90">
        <v>54.427204305878099</v>
      </c>
      <c r="G53" s="90">
        <v>10.9313583169555</v>
      </c>
      <c r="H53" s="90">
        <v>0.61528497409326399</v>
      </c>
      <c r="I53" s="90">
        <v>0</v>
      </c>
      <c r="J53" s="91">
        <v>304.71100000000001</v>
      </c>
      <c r="K53" s="91">
        <v>487.40649999999999</v>
      </c>
      <c r="L53" s="91">
        <v>97.892499999999998</v>
      </c>
      <c r="M53" s="91">
        <v>5.51</v>
      </c>
      <c r="N53" s="91">
        <v>0</v>
      </c>
      <c r="O53" s="91">
        <v>792.11749999999995</v>
      </c>
      <c r="P53" s="91">
        <v>1218.8440000000001</v>
      </c>
      <c r="Q53" s="91">
        <v>487.40699999999998</v>
      </c>
      <c r="R53" s="91">
        <v>0</v>
      </c>
      <c r="S53" s="91">
        <v>0</v>
      </c>
      <c r="T53" s="91">
        <v>0</v>
      </c>
      <c r="U53" s="91">
        <v>1706.251</v>
      </c>
      <c r="V53" s="92">
        <v>3736833</v>
      </c>
      <c r="W53" s="92">
        <v>102864</v>
      </c>
    </row>
    <row r="54" spans="1:23" s="88" customFormat="1" x14ac:dyDescent="0.35">
      <c r="A54" s="89" t="s">
        <v>211</v>
      </c>
      <c r="B54" s="241" t="s">
        <v>226</v>
      </c>
      <c r="C54" s="89" t="s">
        <v>227</v>
      </c>
      <c r="D54" s="89" t="s">
        <v>198</v>
      </c>
      <c r="E54" s="90">
        <v>18.6245064669843</v>
      </c>
      <c r="F54" s="90">
        <v>58.115010211027901</v>
      </c>
      <c r="G54" s="90">
        <v>18.639414567733201</v>
      </c>
      <c r="H54" s="90">
        <v>4.3353641933288003</v>
      </c>
      <c r="I54" s="90">
        <v>0.28570456092579999</v>
      </c>
      <c r="J54" s="91">
        <v>54.718800000000002</v>
      </c>
      <c r="K54" s="91">
        <v>170.74189999999999</v>
      </c>
      <c r="L54" s="91">
        <v>54.762599999999999</v>
      </c>
      <c r="M54" s="91">
        <v>12.737299999999999</v>
      </c>
      <c r="N54" s="91">
        <v>0.83940000000000003</v>
      </c>
      <c r="O54" s="91">
        <v>225.4607</v>
      </c>
      <c r="P54" s="91">
        <v>218.875</v>
      </c>
      <c r="Q54" s="91">
        <v>170.74199999999999</v>
      </c>
      <c r="R54" s="91">
        <v>0</v>
      </c>
      <c r="S54" s="91">
        <v>0</v>
      </c>
      <c r="T54" s="91">
        <v>0</v>
      </c>
      <c r="U54" s="91">
        <v>389.61700000000002</v>
      </c>
      <c r="V54" s="92">
        <v>5834283</v>
      </c>
      <c r="W54" s="92">
        <v>251032</v>
      </c>
    </row>
    <row r="55" spans="1:23" s="88" customFormat="1" x14ac:dyDescent="0.35">
      <c r="A55" s="89" t="s">
        <v>211</v>
      </c>
      <c r="B55" s="241" t="s">
        <v>226</v>
      </c>
      <c r="C55" s="89" t="s">
        <v>227</v>
      </c>
      <c r="D55" s="89" t="s">
        <v>199</v>
      </c>
      <c r="E55" s="90">
        <v>33.322157930564998</v>
      </c>
      <c r="F55" s="90">
        <v>55.443430905377802</v>
      </c>
      <c r="G55" s="90">
        <v>10.2541524846835</v>
      </c>
      <c r="H55" s="90">
        <v>0</v>
      </c>
      <c r="I55" s="90">
        <v>0.98025867937372402</v>
      </c>
      <c r="J55" s="91">
        <v>97.900499999999994</v>
      </c>
      <c r="K55" s="91">
        <v>162.89279999999999</v>
      </c>
      <c r="L55" s="91">
        <v>30.1267</v>
      </c>
      <c r="M55" s="91">
        <v>0</v>
      </c>
      <c r="N55" s="91">
        <v>2.88</v>
      </c>
      <c r="O55" s="91">
        <v>260.79329999999999</v>
      </c>
      <c r="P55" s="91">
        <v>391.60199999999998</v>
      </c>
      <c r="Q55" s="91">
        <v>162.893</v>
      </c>
      <c r="R55" s="91">
        <v>0</v>
      </c>
      <c r="S55" s="91">
        <v>0</v>
      </c>
      <c r="T55" s="91">
        <v>0</v>
      </c>
      <c r="U55" s="91">
        <v>554.495</v>
      </c>
      <c r="V55" s="92">
        <v>1633332</v>
      </c>
      <c r="W55" s="92">
        <v>70483</v>
      </c>
    </row>
    <row r="56" spans="1:23" s="88" customFormat="1" x14ac:dyDescent="0.35">
      <c r="A56" s="89" t="s">
        <v>211</v>
      </c>
      <c r="B56" s="241" t="s">
        <v>226</v>
      </c>
      <c r="C56" s="89" t="s">
        <v>227</v>
      </c>
      <c r="D56" s="89" t="s">
        <v>200</v>
      </c>
      <c r="E56" s="90">
        <v>38.956773315180399</v>
      </c>
      <c r="F56" s="90">
        <v>55.815180394826399</v>
      </c>
      <c r="G56" s="90">
        <v>5.2280462899931903</v>
      </c>
      <c r="H56" s="90">
        <v>0</v>
      </c>
      <c r="I56" s="90">
        <v>0</v>
      </c>
      <c r="J56" s="91">
        <v>114.455</v>
      </c>
      <c r="K56" s="91">
        <v>163.98500000000001</v>
      </c>
      <c r="L56" s="91">
        <v>15.36</v>
      </c>
      <c r="M56" s="91">
        <v>0</v>
      </c>
      <c r="N56" s="91">
        <v>0</v>
      </c>
      <c r="O56" s="91">
        <v>278.44</v>
      </c>
      <c r="P56" s="91">
        <v>457.82</v>
      </c>
      <c r="Q56" s="91">
        <v>163.98500000000001</v>
      </c>
      <c r="R56" s="91">
        <v>0</v>
      </c>
      <c r="S56" s="91">
        <v>0</v>
      </c>
      <c r="T56" s="91">
        <v>0</v>
      </c>
      <c r="U56" s="91">
        <v>621.80499999999995</v>
      </c>
      <c r="V56" s="92">
        <v>1361805</v>
      </c>
      <c r="W56" s="92">
        <v>66324</v>
      </c>
    </row>
    <row r="57" spans="1:23" s="88" customFormat="1" x14ac:dyDescent="0.35">
      <c r="A57" s="89" t="s">
        <v>211</v>
      </c>
      <c r="B57" s="241" t="s">
        <v>228</v>
      </c>
      <c r="C57" s="89" t="s">
        <v>229</v>
      </c>
      <c r="D57" s="89" t="s">
        <v>198</v>
      </c>
      <c r="E57" s="90">
        <v>17.1584299182576</v>
      </c>
      <c r="F57" s="90">
        <v>65.223266041628605</v>
      </c>
      <c r="G57" s="90">
        <v>15.882233422997601</v>
      </c>
      <c r="H57" s="90">
        <v>1.2521600376067501</v>
      </c>
      <c r="I57" s="90">
        <v>0.48391057950954502</v>
      </c>
      <c r="J57" s="91">
        <v>328.50670000000002</v>
      </c>
      <c r="K57" s="91">
        <v>1248.732</v>
      </c>
      <c r="L57" s="91">
        <v>304.07330000000002</v>
      </c>
      <c r="M57" s="91">
        <v>23.973199999999999</v>
      </c>
      <c r="N57" s="91">
        <v>9.2646999999999995</v>
      </c>
      <c r="O57" s="91">
        <v>1577.2388000000001</v>
      </c>
      <c r="P57" s="91">
        <v>1314.027</v>
      </c>
      <c r="Q57" s="91">
        <v>1248.732</v>
      </c>
      <c r="R57" s="91">
        <v>0</v>
      </c>
      <c r="S57" s="91">
        <v>0</v>
      </c>
      <c r="T57" s="91">
        <v>0</v>
      </c>
      <c r="U57" s="91">
        <v>2562.759</v>
      </c>
      <c r="V57" s="92">
        <v>38375782</v>
      </c>
      <c r="W57" s="92">
        <v>754614</v>
      </c>
    </row>
    <row r="58" spans="1:23" s="88" customFormat="1" x14ac:dyDescent="0.35">
      <c r="A58" s="89" t="s">
        <v>211</v>
      </c>
      <c r="B58" s="241" t="s">
        <v>228</v>
      </c>
      <c r="C58" s="89" t="s">
        <v>229</v>
      </c>
      <c r="D58" s="89" t="s">
        <v>199</v>
      </c>
      <c r="E58" s="90">
        <v>40.531347096705801</v>
      </c>
      <c r="F58" s="90">
        <v>41.190910873771003</v>
      </c>
      <c r="G58" s="90">
        <v>16.120946121432201</v>
      </c>
      <c r="H58" s="90">
        <v>1.5189828532054199</v>
      </c>
      <c r="I58" s="90">
        <v>0.63781305488564399</v>
      </c>
      <c r="J58" s="91">
        <v>764.68470000000002</v>
      </c>
      <c r="K58" s="91">
        <v>777.12829999999997</v>
      </c>
      <c r="L58" s="91">
        <v>304.14580000000001</v>
      </c>
      <c r="M58" s="91">
        <v>28.657900000000001</v>
      </c>
      <c r="N58" s="91">
        <v>12.033300000000001</v>
      </c>
      <c r="O58" s="91">
        <v>1541.8130000000001</v>
      </c>
      <c r="P58" s="91">
        <v>3058.739</v>
      </c>
      <c r="Q58" s="91">
        <v>777.12800000000004</v>
      </c>
      <c r="R58" s="91">
        <v>0</v>
      </c>
      <c r="S58" s="91">
        <v>0</v>
      </c>
      <c r="T58" s="91">
        <v>0</v>
      </c>
      <c r="U58" s="91">
        <v>3835.8670000000002</v>
      </c>
      <c r="V58" s="92">
        <v>11299015</v>
      </c>
      <c r="W58" s="92">
        <v>228331</v>
      </c>
    </row>
    <row r="59" spans="1:23" s="88" customFormat="1" x14ac:dyDescent="0.35">
      <c r="A59" s="89" t="s">
        <v>211</v>
      </c>
      <c r="B59" s="241" t="s">
        <v>228</v>
      </c>
      <c r="C59" s="89" t="s">
        <v>229</v>
      </c>
      <c r="D59" s="89" t="s">
        <v>200</v>
      </c>
      <c r="E59" s="90">
        <v>49.568676882984398</v>
      </c>
      <c r="F59" s="90">
        <v>37.541993598277799</v>
      </c>
      <c r="G59" s="90">
        <v>12.7493980681528</v>
      </c>
      <c r="H59" s="90">
        <v>0.139931450584936</v>
      </c>
      <c r="I59" s="90">
        <v>0</v>
      </c>
      <c r="J59" s="91">
        <v>874.9615</v>
      </c>
      <c r="K59" s="91">
        <v>662.67250000000001</v>
      </c>
      <c r="L59" s="91">
        <v>225.04599999999999</v>
      </c>
      <c r="M59" s="91">
        <v>2.4700000000000002</v>
      </c>
      <c r="N59" s="91">
        <v>0</v>
      </c>
      <c r="O59" s="91">
        <v>1537.634</v>
      </c>
      <c r="P59" s="91">
        <v>3499.846</v>
      </c>
      <c r="Q59" s="91">
        <v>662.673</v>
      </c>
      <c r="R59" s="91">
        <v>0</v>
      </c>
      <c r="S59" s="91">
        <v>0</v>
      </c>
      <c r="T59" s="91">
        <v>0</v>
      </c>
      <c r="U59" s="91">
        <v>4162.5190000000002</v>
      </c>
      <c r="V59" s="92">
        <v>9116268</v>
      </c>
      <c r="W59" s="92">
        <v>167882</v>
      </c>
    </row>
    <row r="60" spans="1:23" s="88" customFormat="1" x14ac:dyDescent="0.35">
      <c r="A60" s="89" t="s">
        <v>230</v>
      </c>
      <c r="B60" s="241" t="s">
        <v>231</v>
      </c>
      <c r="C60" s="89" t="s">
        <v>232</v>
      </c>
      <c r="D60" s="89" t="s">
        <v>198</v>
      </c>
      <c r="E60" s="90">
        <v>23.2497837179092</v>
      </c>
      <c r="F60" s="90">
        <v>41.158862208889701</v>
      </c>
      <c r="G60" s="90">
        <v>29.531541026636798</v>
      </c>
      <c r="H60" s="90">
        <v>5.7488717172664101</v>
      </c>
      <c r="I60" s="90">
        <v>0.31094132929785301</v>
      </c>
      <c r="J60" s="91">
        <v>173.60849999999999</v>
      </c>
      <c r="K60" s="91">
        <v>307.33730000000003</v>
      </c>
      <c r="L60" s="91">
        <v>220.51499999999999</v>
      </c>
      <c r="M60" s="91">
        <v>42.927399999999999</v>
      </c>
      <c r="N60" s="91">
        <v>2.3218000000000001</v>
      </c>
      <c r="O60" s="91">
        <v>480.94580000000002</v>
      </c>
      <c r="P60" s="91">
        <v>694.43399999999997</v>
      </c>
      <c r="Q60" s="91">
        <v>307.33699999999999</v>
      </c>
      <c r="R60" s="91">
        <v>0</v>
      </c>
      <c r="S60" s="91">
        <v>0</v>
      </c>
      <c r="T60" s="91">
        <v>0</v>
      </c>
      <c r="U60" s="91">
        <v>1001.771</v>
      </c>
      <c r="V60" s="92">
        <v>10674621</v>
      </c>
      <c r="W60" s="92">
        <v>364668</v>
      </c>
    </row>
    <row r="61" spans="1:23" s="88" customFormat="1" x14ac:dyDescent="0.35">
      <c r="A61" s="89" t="s">
        <v>230</v>
      </c>
      <c r="B61" s="241" t="s">
        <v>231</v>
      </c>
      <c r="C61" s="89" t="s">
        <v>232</v>
      </c>
      <c r="D61" s="89" t="s">
        <v>199</v>
      </c>
      <c r="E61" s="90">
        <v>41.733796845351002</v>
      </c>
      <c r="F61" s="90">
        <v>47.300241638994301</v>
      </c>
      <c r="G61" s="90">
        <v>9.2296148600569303</v>
      </c>
      <c r="H61" s="90">
        <v>1.7363466555977201</v>
      </c>
      <c r="I61" s="90">
        <v>0</v>
      </c>
      <c r="J61" s="91">
        <v>281.51949999999999</v>
      </c>
      <c r="K61" s="91">
        <v>319.06849999999997</v>
      </c>
      <c r="L61" s="91">
        <v>62.259300000000003</v>
      </c>
      <c r="M61" s="91">
        <v>11.7127</v>
      </c>
      <c r="N61" s="91">
        <v>0</v>
      </c>
      <c r="O61" s="91">
        <v>600.58799999999997</v>
      </c>
      <c r="P61" s="91">
        <v>1126.078</v>
      </c>
      <c r="Q61" s="91">
        <v>319.06900000000002</v>
      </c>
      <c r="R61" s="91">
        <v>0</v>
      </c>
      <c r="S61" s="91">
        <v>0</v>
      </c>
      <c r="T61" s="91">
        <v>0</v>
      </c>
      <c r="U61" s="91">
        <v>1445.1469999999999</v>
      </c>
      <c r="V61" s="92">
        <v>3350085</v>
      </c>
      <c r="W61" s="92">
        <v>111676</v>
      </c>
    </row>
    <row r="62" spans="1:23" s="88" customFormat="1" x14ac:dyDescent="0.35">
      <c r="A62" s="89" t="s">
        <v>230</v>
      </c>
      <c r="B62" s="241" t="s">
        <v>231</v>
      </c>
      <c r="C62" s="89" t="s">
        <v>232</v>
      </c>
      <c r="D62" s="89" t="s">
        <v>200</v>
      </c>
      <c r="E62" s="90">
        <v>44.986599507077301</v>
      </c>
      <c r="F62" s="90">
        <v>33.6209276642739</v>
      </c>
      <c r="G62" s="90">
        <v>16.400620867059001</v>
      </c>
      <c r="H62" s="90">
        <v>4.9918519615897399</v>
      </c>
      <c r="I62" s="90">
        <v>0</v>
      </c>
      <c r="J62" s="91">
        <v>334.03</v>
      </c>
      <c r="K62" s="91">
        <v>249.6388</v>
      </c>
      <c r="L62" s="91">
        <v>121.77630000000001</v>
      </c>
      <c r="M62" s="91">
        <v>37.064999999999998</v>
      </c>
      <c r="N62" s="91">
        <v>0</v>
      </c>
      <c r="O62" s="91">
        <v>583.66880000000003</v>
      </c>
      <c r="P62" s="91">
        <v>1336.12</v>
      </c>
      <c r="Q62" s="91">
        <v>249.63900000000001</v>
      </c>
      <c r="R62" s="91">
        <v>0</v>
      </c>
      <c r="S62" s="91">
        <v>0</v>
      </c>
      <c r="T62" s="91">
        <v>0</v>
      </c>
      <c r="U62" s="91">
        <v>1585.759</v>
      </c>
      <c r="V62" s="92">
        <v>2662533</v>
      </c>
      <c r="W62" s="92">
        <v>103643</v>
      </c>
    </row>
    <row r="63" spans="1:23" s="88" customFormat="1" ht="31" x14ac:dyDescent="0.35">
      <c r="A63" s="89" t="s">
        <v>230</v>
      </c>
      <c r="B63" s="241" t="s">
        <v>233</v>
      </c>
      <c r="C63" s="89" t="s">
        <v>234</v>
      </c>
      <c r="D63" s="89" t="s">
        <v>198</v>
      </c>
      <c r="E63" s="90">
        <v>22.723971538913599</v>
      </c>
      <c r="F63" s="90">
        <v>42.184296728514198</v>
      </c>
      <c r="G63" s="90">
        <v>30.023099795707001</v>
      </c>
      <c r="H63" s="90">
        <v>4.7024690062407304</v>
      </c>
      <c r="I63" s="90">
        <v>0.36616293062435301</v>
      </c>
      <c r="J63" s="91">
        <v>324.79829999999998</v>
      </c>
      <c r="K63" s="91">
        <v>602.94860000000006</v>
      </c>
      <c r="L63" s="91">
        <v>429.12619999999998</v>
      </c>
      <c r="M63" s="91">
        <v>67.213300000000004</v>
      </c>
      <c r="N63" s="91">
        <v>5.2336</v>
      </c>
      <c r="O63" s="91">
        <v>927.74689999999998</v>
      </c>
      <c r="P63" s="91">
        <v>1299.193</v>
      </c>
      <c r="Q63" s="91">
        <v>602.94899999999996</v>
      </c>
      <c r="R63" s="91">
        <v>0</v>
      </c>
      <c r="S63" s="91">
        <v>0</v>
      </c>
      <c r="T63" s="91">
        <v>0</v>
      </c>
      <c r="U63" s="91">
        <v>1902.1420000000001</v>
      </c>
      <c r="V63" s="92">
        <v>22468683</v>
      </c>
      <c r="W63" s="92">
        <v>508112</v>
      </c>
    </row>
    <row r="64" spans="1:23" s="88" customFormat="1" ht="31" x14ac:dyDescent="0.35">
      <c r="A64" s="89" t="s">
        <v>230</v>
      </c>
      <c r="B64" s="241" t="s">
        <v>233</v>
      </c>
      <c r="C64" s="89" t="s">
        <v>234</v>
      </c>
      <c r="D64" s="89" t="s">
        <v>199</v>
      </c>
      <c r="E64" s="90">
        <v>35.236966923386397</v>
      </c>
      <c r="F64" s="90">
        <v>41.911248491292604</v>
      </c>
      <c r="G64" s="90">
        <v>19.814978590723602</v>
      </c>
      <c r="H64" s="90">
        <v>3.03680599459739</v>
      </c>
      <c r="I64" s="90">
        <v>0</v>
      </c>
      <c r="J64" s="91">
        <v>490.47039999999998</v>
      </c>
      <c r="K64" s="91">
        <v>583.37109999999996</v>
      </c>
      <c r="L64" s="91">
        <v>275.80869999999999</v>
      </c>
      <c r="M64" s="91">
        <v>42.2699</v>
      </c>
      <c r="N64" s="91">
        <v>0</v>
      </c>
      <c r="O64" s="91">
        <v>1073.8414</v>
      </c>
      <c r="P64" s="91">
        <v>1961.8820000000001</v>
      </c>
      <c r="Q64" s="91">
        <v>583.37099999999998</v>
      </c>
      <c r="R64" s="91">
        <v>0</v>
      </c>
      <c r="S64" s="91">
        <v>0</v>
      </c>
      <c r="T64" s="91">
        <v>0</v>
      </c>
      <c r="U64" s="91">
        <v>2545.2530000000002</v>
      </c>
      <c r="V64" s="92">
        <v>6913442</v>
      </c>
      <c r="W64" s="92">
        <v>168061</v>
      </c>
    </row>
    <row r="65" spans="1:23" s="88" customFormat="1" ht="31" x14ac:dyDescent="0.35">
      <c r="A65" s="89" t="s">
        <v>230</v>
      </c>
      <c r="B65" s="241" t="s">
        <v>233</v>
      </c>
      <c r="C65" s="89" t="s">
        <v>234</v>
      </c>
      <c r="D65" s="89" t="s">
        <v>200</v>
      </c>
      <c r="E65" s="90">
        <v>44.908107867568503</v>
      </c>
      <c r="F65" s="90">
        <v>38.572816542067201</v>
      </c>
      <c r="G65" s="90">
        <v>15.9469747537676</v>
      </c>
      <c r="H65" s="90">
        <v>0.57210083659665301</v>
      </c>
      <c r="I65" s="90">
        <v>0</v>
      </c>
      <c r="J65" s="91">
        <v>605.505</v>
      </c>
      <c r="K65" s="91">
        <v>520.08500000000004</v>
      </c>
      <c r="L65" s="91">
        <v>215.0163</v>
      </c>
      <c r="M65" s="91">
        <v>7.7138</v>
      </c>
      <c r="N65" s="91">
        <v>0</v>
      </c>
      <c r="O65" s="91">
        <v>1125.5899999999999</v>
      </c>
      <c r="P65" s="91">
        <v>2422.02</v>
      </c>
      <c r="Q65" s="91">
        <v>520.08500000000004</v>
      </c>
      <c r="R65" s="91">
        <v>0</v>
      </c>
      <c r="S65" s="91">
        <v>0</v>
      </c>
      <c r="T65" s="91">
        <v>0</v>
      </c>
      <c r="U65" s="91">
        <v>2942.105</v>
      </c>
      <c r="V65" s="92">
        <v>5185079</v>
      </c>
      <c r="W65" s="92">
        <v>149020</v>
      </c>
    </row>
    <row r="66" spans="1:23" s="88" customFormat="1" x14ac:dyDescent="0.35">
      <c r="A66" s="89" t="s">
        <v>230</v>
      </c>
      <c r="B66" s="241" t="s">
        <v>235</v>
      </c>
      <c r="C66" s="89" t="s">
        <v>236</v>
      </c>
      <c r="D66" s="89" t="s">
        <v>198</v>
      </c>
      <c r="E66" s="90">
        <v>28.7042451641592</v>
      </c>
      <c r="F66" s="90">
        <v>47.986130586229898</v>
      </c>
      <c r="G66" s="90">
        <v>19.8703624101386</v>
      </c>
      <c r="H66" s="90">
        <v>2.7736870970132701</v>
      </c>
      <c r="I66" s="90">
        <v>0.66557474245905301</v>
      </c>
      <c r="J66" s="91">
        <v>193.6532</v>
      </c>
      <c r="K66" s="91">
        <v>323.73840000000001</v>
      </c>
      <c r="L66" s="91">
        <v>134.05539999999999</v>
      </c>
      <c r="M66" s="91">
        <v>18.712700000000002</v>
      </c>
      <c r="N66" s="91">
        <v>4.4903000000000004</v>
      </c>
      <c r="O66" s="91">
        <v>517.39160000000004</v>
      </c>
      <c r="P66" s="91">
        <v>774.61300000000006</v>
      </c>
      <c r="Q66" s="91">
        <v>323.738</v>
      </c>
      <c r="R66" s="91">
        <v>0</v>
      </c>
      <c r="S66" s="91">
        <v>0</v>
      </c>
      <c r="T66" s="91">
        <v>0</v>
      </c>
      <c r="U66" s="91">
        <v>1098.3510000000001</v>
      </c>
      <c r="V66" s="92">
        <v>9002887</v>
      </c>
      <c r="W66" s="92">
        <v>335389</v>
      </c>
    </row>
    <row r="67" spans="1:23" s="88" customFormat="1" x14ac:dyDescent="0.35">
      <c r="A67" s="89" t="s">
        <v>230</v>
      </c>
      <c r="B67" s="241" t="s">
        <v>235</v>
      </c>
      <c r="C67" s="89" t="s">
        <v>236</v>
      </c>
      <c r="D67" s="89" t="s">
        <v>199</v>
      </c>
      <c r="E67" s="90">
        <v>40.267938931297699</v>
      </c>
      <c r="F67" s="90">
        <v>42.970666271399999</v>
      </c>
      <c r="G67" s="90">
        <v>11.2384125101905</v>
      </c>
      <c r="H67" s="90">
        <v>3.8272882235233099</v>
      </c>
      <c r="I67" s="90">
        <v>1.69569406358853</v>
      </c>
      <c r="J67" s="91">
        <v>271.66770000000002</v>
      </c>
      <c r="K67" s="91">
        <v>289.90159999999997</v>
      </c>
      <c r="L67" s="91">
        <v>75.819999999999993</v>
      </c>
      <c r="M67" s="91">
        <v>25.820799999999998</v>
      </c>
      <c r="N67" s="91">
        <v>11.44</v>
      </c>
      <c r="O67" s="91">
        <v>561.5693</v>
      </c>
      <c r="P67" s="91">
        <v>1086.671</v>
      </c>
      <c r="Q67" s="91">
        <v>289.90199999999999</v>
      </c>
      <c r="R67" s="91">
        <v>0</v>
      </c>
      <c r="S67" s="91">
        <v>0</v>
      </c>
      <c r="T67" s="91">
        <v>0</v>
      </c>
      <c r="U67" s="91">
        <v>1376.5719999999999</v>
      </c>
      <c r="V67" s="92">
        <v>2454705</v>
      </c>
      <c r="W67" s="92">
        <v>90443</v>
      </c>
    </row>
    <row r="68" spans="1:23" s="88" customFormat="1" x14ac:dyDescent="0.35">
      <c r="A68" s="89" t="s">
        <v>230</v>
      </c>
      <c r="B68" s="241" t="s">
        <v>235</v>
      </c>
      <c r="C68" s="89" t="s">
        <v>236</v>
      </c>
      <c r="D68" s="89" t="s">
        <v>200</v>
      </c>
      <c r="E68" s="90">
        <v>36.154858074557197</v>
      </c>
      <c r="F68" s="90">
        <v>46.765174534944101</v>
      </c>
      <c r="G68" s="90">
        <v>16.626954717260801</v>
      </c>
      <c r="H68" s="90">
        <v>0.45301267323797501</v>
      </c>
      <c r="I68" s="90">
        <v>0</v>
      </c>
      <c r="J68" s="91">
        <v>243.9188</v>
      </c>
      <c r="K68" s="91">
        <v>315.50130000000001</v>
      </c>
      <c r="L68" s="91">
        <v>112.1738</v>
      </c>
      <c r="M68" s="91">
        <v>3.0562999999999998</v>
      </c>
      <c r="N68" s="91">
        <v>0</v>
      </c>
      <c r="O68" s="91">
        <v>559.41999999999996</v>
      </c>
      <c r="P68" s="91">
        <v>975.67499999999995</v>
      </c>
      <c r="Q68" s="91">
        <v>315.50099999999998</v>
      </c>
      <c r="R68" s="91">
        <v>0</v>
      </c>
      <c r="S68" s="91">
        <v>0</v>
      </c>
      <c r="T68" s="91">
        <v>0</v>
      </c>
      <c r="U68" s="91">
        <v>1291.1759999999999</v>
      </c>
      <c r="V68" s="92">
        <v>1667631</v>
      </c>
      <c r="W68" s="92">
        <v>64541</v>
      </c>
    </row>
    <row r="69" spans="1:23" s="88" customFormat="1" x14ac:dyDescent="0.35">
      <c r="A69" s="89" t="s">
        <v>230</v>
      </c>
      <c r="B69" s="241" t="s">
        <v>237</v>
      </c>
      <c r="C69" s="89" t="s">
        <v>238</v>
      </c>
      <c r="D69" s="89" t="s">
        <v>198</v>
      </c>
      <c r="E69" s="90">
        <v>21.175503221344599</v>
      </c>
      <c r="F69" s="90">
        <v>42.035165071160797</v>
      </c>
      <c r="G69" s="90">
        <v>29.840962035453</v>
      </c>
      <c r="H69" s="90">
        <v>6.1285068976813601</v>
      </c>
      <c r="I69" s="90">
        <v>0.81986277436028099</v>
      </c>
      <c r="J69" s="91">
        <v>581.75459999999998</v>
      </c>
      <c r="K69" s="91">
        <v>1154.8321000000001</v>
      </c>
      <c r="L69" s="91">
        <v>819.82079999999996</v>
      </c>
      <c r="M69" s="91">
        <v>168.36850000000001</v>
      </c>
      <c r="N69" s="91">
        <v>22.524100000000001</v>
      </c>
      <c r="O69" s="91">
        <v>1736.5867000000001</v>
      </c>
      <c r="P69" s="91">
        <v>2327.018</v>
      </c>
      <c r="Q69" s="91">
        <v>1154.8320000000001</v>
      </c>
      <c r="R69" s="91">
        <v>0</v>
      </c>
      <c r="S69" s="91">
        <v>0</v>
      </c>
      <c r="T69" s="91">
        <v>0</v>
      </c>
      <c r="U69" s="91">
        <v>3481.85</v>
      </c>
      <c r="V69" s="92">
        <v>28539787</v>
      </c>
      <c r="W69" s="92">
        <v>1018494</v>
      </c>
    </row>
    <row r="70" spans="1:23" s="88" customFormat="1" x14ac:dyDescent="0.35">
      <c r="A70" s="89" t="s">
        <v>230</v>
      </c>
      <c r="B70" s="241" t="s">
        <v>237</v>
      </c>
      <c r="C70" s="89" t="s">
        <v>238</v>
      </c>
      <c r="D70" s="89" t="s">
        <v>199</v>
      </c>
      <c r="E70" s="90">
        <v>36.431041758403097</v>
      </c>
      <c r="F70" s="90">
        <v>43.632850799941302</v>
      </c>
      <c r="G70" s="90">
        <v>17.187817040951099</v>
      </c>
      <c r="H70" s="90">
        <v>2.1921994715984199</v>
      </c>
      <c r="I70" s="90">
        <v>0.55609092910612101</v>
      </c>
      <c r="J70" s="91">
        <v>992.81880000000001</v>
      </c>
      <c r="K70" s="91">
        <v>1189.0825</v>
      </c>
      <c r="L70" s="91">
        <v>468.4024</v>
      </c>
      <c r="M70" s="91">
        <v>59.741799999999998</v>
      </c>
      <c r="N70" s="91">
        <v>15.1546</v>
      </c>
      <c r="O70" s="91">
        <v>2181.9011999999998</v>
      </c>
      <c r="P70" s="91">
        <v>3971.2750000000001</v>
      </c>
      <c r="Q70" s="91">
        <v>1189.0820000000001</v>
      </c>
      <c r="R70" s="91">
        <v>0</v>
      </c>
      <c r="S70" s="91">
        <v>0</v>
      </c>
      <c r="T70" s="91">
        <v>0</v>
      </c>
      <c r="U70" s="91">
        <v>5160.357</v>
      </c>
      <c r="V70" s="92">
        <v>9201966</v>
      </c>
      <c r="W70" s="92">
        <v>262853</v>
      </c>
    </row>
    <row r="71" spans="1:23" s="88" customFormat="1" x14ac:dyDescent="0.35">
      <c r="A71" s="89" t="s">
        <v>230</v>
      </c>
      <c r="B71" s="241" t="s">
        <v>237</v>
      </c>
      <c r="C71" s="89" t="s">
        <v>238</v>
      </c>
      <c r="D71" s="89" t="s">
        <v>200</v>
      </c>
      <c r="E71" s="90">
        <v>38.686246163254701</v>
      </c>
      <c r="F71" s="90">
        <v>42.6124993710254</v>
      </c>
      <c r="G71" s="90">
        <v>18.0848593225653</v>
      </c>
      <c r="H71" s="90">
        <v>0.61639514315462696</v>
      </c>
      <c r="I71" s="90">
        <v>0</v>
      </c>
      <c r="J71" s="91">
        <v>999.48630000000003</v>
      </c>
      <c r="K71" s="91">
        <v>1100.9238</v>
      </c>
      <c r="L71" s="91">
        <v>467.23500000000001</v>
      </c>
      <c r="M71" s="91">
        <v>15.925000000000001</v>
      </c>
      <c r="N71" s="91">
        <v>0</v>
      </c>
      <c r="O71" s="91">
        <v>2100.41</v>
      </c>
      <c r="P71" s="91">
        <v>3997.9450000000002</v>
      </c>
      <c r="Q71" s="91">
        <v>1100.924</v>
      </c>
      <c r="R71" s="91">
        <v>0</v>
      </c>
      <c r="S71" s="91">
        <v>0</v>
      </c>
      <c r="T71" s="91">
        <v>0</v>
      </c>
      <c r="U71" s="91">
        <v>5098.8689999999997</v>
      </c>
      <c r="V71" s="92">
        <v>6585490</v>
      </c>
      <c r="W71" s="92">
        <v>199459</v>
      </c>
    </row>
    <row r="72" spans="1:23" s="88" customFormat="1" x14ac:dyDescent="0.35">
      <c r="A72" s="89" t="s">
        <v>230</v>
      </c>
      <c r="B72" s="241" t="s">
        <v>239</v>
      </c>
      <c r="C72" s="89" t="s">
        <v>240</v>
      </c>
      <c r="D72" s="89" t="s">
        <v>198</v>
      </c>
      <c r="E72" s="90">
        <v>20.804812939344899</v>
      </c>
      <c r="F72" s="90">
        <v>47.518364811524002</v>
      </c>
      <c r="G72" s="90">
        <v>27.665962666498899</v>
      </c>
      <c r="H72" s="90">
        <v>3.7141659721020899</v>
      </c>
      <c r="I72" s="90">
        <v>0.296693610530123</v>
      </c>
      <c r="J72" s="91">
        <v>264.5915</v>
      </c>
      <c r="K72" s="91">
        <v>604.32910000000004</v>
      </c>
      <c r="L72" s="91">
        <v>351.85019999999997</v>
      </c>
      <c r="M72" s="91">
        <v>47.235999999999997</v>
      </c>
      <c r="N72" s="91">
        <v>3.7732999999999999</v>
      </c>
      <c r="O72" s="91">
        <v>868.92049999999995</v>
      </c>
      <c r="P72" s="91">
        <v>1058.366</v>
      </c>
      <c r="Q72" s="91">
        <v>604.32899999999995</v>
      </c>
      <c r="R72" s="91">
        <v>0</v>
      </c>
      <c r="S72" s="91">
        <v>0</v>
      </c>
      <c r="T72" s="91">
        <v>0</v>
      </c>
      <c r="U72" s="91">
        <v>1662.6949999999999</v>
      </c>
      <c r="V72" s="92">
        <v>13628666</v>
      </c>
      <c r="W72" s="92">
        <v>454164</v>
      </c>
    </row>
    <row r="73" spans="1:23" s="88" customFormat="1" x14ac:dyDescent="0.35">
      <c r="A73" s="89" t="s">
        <v>230</v>
      </c>
      <c r="B73" s="241" t="s">
        <v>239</v>
      </c>
      <c r="C73" s="89" t="s">
        <v>240</v>
      </c>
      <c r="D73" s="89" t="s">
        <v>199</v>
      </c>
      <c r="E73" s="90">
        <v>36.197064276386897</v>
      </c>
      <c r="F73" s="90">
        <v>43.942145609311801</v>
      </c>
      <c r="G73" s="90">
        <v>17.853148527301698</v>
      </c>
      <c r="H73" s="90">
        <v>2.0076415869996298</v>
      </c>
      <c r="I73" s="90">
        <v>0</v>
      </c>
      <c r="J73" s="91">
        <v>449.05349999999999</v>
      </c>
      <c r="K73" s="91">
        <v>545.13750000000005</v>
      </c>
      <c r="L73" s="91">
        <v>221.48259999999999</v>
      </c>
      <c r="M73" s="91">
        <v>24.906400000000001</v>
      </c>
      <c r="N73" s="91">
        <v>0</v>
      </c>
      <c r="O73" s="91">
        <v>994.19100000000003</v>
      </c>
      <c r="P73" s="91">
        <v>1796.2139999999999</v>
      </c>
      <c r="Q73" s="91">
        <v>545.13699999999994</v>
      </c>
      <c r="R73" s="91">
        <v>0</v>
      </c>
      <c r="S73" s="91">
        <v>0</v>
      </c>
      <c r="T73" s="91">
        <v>0</v>
      </c>
      <c r="U73" s="91">
        <v>2341.3519999999999</v>
      </c>
      <c r="V73" s="92">
        <v>4175104</v>
      </c>
      <c r="W73" s="92">
        <v>138415</v>
      </c>
    </row>
    <row r="74" spans="1:23" s="88" customFormat="1" x14ac:dyDescent="0.35">
      <c r="A74" s="89" t="s">
        <v>230</v>
      </c>
      <c r="B74" s="241" t="s">
        <v>239</v>
      </c>
      <c r="C74" s="89" t="s">
        <v>240</v>
      </c>
      <c r="D74" s="89" t="s">
        <v>200</v>
      </c>
      <c r="E74" s="90">
        <v>47.182882524098197</v>
      </c>
      <c r="F74" s="90">
        <v>42.858405533249901</v>
      </c>
      <c r="G74" s="90">
        <v>9.51982314406931</v>
      </c>
      <c r="H74" s="90">
        <v>0.43888879858255198</v>
      </c>
      <c r="I74" s="90">
        <v>0</v>
      </c>
      <c r="J74" s="91">
        <v>580.52880000000005</v>
      </c>
      <c r="K74" s="91">
        <v>527.32129999999995</v>
      </c>
      <c r="L74" s="91">
        <v>117.13</v>
      </c>
      <c r="M74" s="91">
        <v>5.4</v>
      </c>
      <c r="N74" s="91">
        <v>0</v>
      </c>
      <c r="O74" s="91">
        <v>1107.8499999999999</v>
      </c>
      <c r="P74" s="91">
        <v>2322.1149999999998</v>
      </c>
      <c r="Q74" s="91">
        <v>527.32100000000003</v>
      </c>
      <c r="R74" s="91">
        <v>0</v>
      </c>
      <c r="S74" s="91">
        <v>0</v>
      </c>
      <c r="T74" s="91">
        <v>0</v>
      </c>
      <c r="U74" s="91">
        <v>2849.4360000000001</v>
      </c>
      <c r="V74" s="92">
        <v>3680213</v>
      </c>
      <c r="W74" s="92">
        <v>129332</v>
      </c>
    </row>
    <row r="75" spans="1:23" s="88" customFormat="1" x14ac:dyDescent="0.35">
      <c r="A75" s="89" t="s">
        <v>230</v>
      </c>
      <c r="B75" s="241" t="s">
        <v>241</v>
      </c>
      <c r="C75" s="89" t="s">
        <v>242</v>
      </c>
      <c r="D75" s="89" t="s">
        <v>198</v>
      </c>
      <c r="E75" s="90">
        <v>21.444161306047501</v>
      </c>
      <c r="F75" s="90">
        <v>39.660431462134703</v>
      </c>
      <c r="G75" s="90">
        <v>31.038504697909602</v>
      </c>
      <c r="H75" s="90">
        <v>7.3602966899570799</v>
      </c>
      <c r="I75" s="90">
        <v>0.49660584395102297</v>
      </c>
      <c r="J75" s="91">
        <v>224.351</v>
      </c>
      <c r="K75" s="91">
        <v>414.9314</v>
      </c>
      <c r="L75" s="91">
        <v>324.72789999999998</v>
      </c>
      <c r="M75" s="91">
        <v>77.004199999999997</v>
      </c>
      <c r="N75" s="91">
        <v>5.1955</v>
      </c>
      <c r="O75" s="91">
        <v>639.28240000000005</v>
      </c>
      <c r="P75" s="91">
        <v>897.404</v>
      </c>
      <c r="Q75" s="91">
        <v>414.93099999999998</v>
      </c>
      <c r="R75" s="91">
        <v>0</v>
      </c>
      <c r="S75" s="91">
        <v>0</v>
      </c>
      <c r="T75" s="91">
        <v>0</v>
      </c>
      <c r="U75" s="91">
        <v>1312.335</v>
      </c>
      <c r="V75" s="92">
        <v>10756855</v>
      </c>
      <c r="W75" s="92">
        <v>447643</v>
      </c>
    </row>
    <row r="76" spans="1:23" s="88" customFormat="1" x14ac:dyDescent="0.35">
      <c r="A76" s="89" t="s">
        <v>230</v>
      </c>
      <c r="B76" s="241" t="s">
        <v>241</v>
      </c>
      <c r="C76" s="89" t="s">
        <v>242</v>
      </c>
      <c r="D76" s="89" t="s">
        <v>199</v>
      </c>
      <c r="E76" s="90">
        <v>42.459078974745097</v>
      </c>
      <c r="F76" s="90">
        <v>45.450435445997798</v>
      </c>
      <c r="G76" s="90">
        <v>10.817963757418401</v>
      </c>
      <c r="H76" s="90">
        <v>1.27252182183868</v>
      </c>
      <c r="I76" s="90">
        <v>0</v>
      </c>
      <c r="J76" s="91">
        <v>428.5437</v>
      </c>
      <c r="K76" s="91">
        <v>458.73579999999998</v>
      </c>
      <c r="L76" s="91">
        <v>109.18680000000001</v>
      </c>
      <c r="M76" s="91">
        <v>12.8437</v>
      </c>
      <c r="N76" s="91">
        <v>0</v>
      </c>
      <c r="O76" s="91">
        <v>887.27949999999998</v>
      </c>
      <c r="P76" s="91">
        <v>1714.175</v>
      </c>
      <c r="Q76" s="91">
        <v>458.73599999999999</v>
      </c>
      <c r="R76" s="91">
        <v>0</v>
      </c>
      <c r="S76" s="91">
        <v>0</v>
      </c>
      <c r="T76" s="91">
        <v>0</v>
      </c>
      <c r="U76" s="91">
        <v>2172.9110000000001</v>
      </c>
      <c r="V76" s="92">
        <v>3874742</v>
      </c>
      <c r="W76" s="92">
        <v>153713</v>
      </c>
    </row>
    <row r="77" spans="1:23" s="88" customFormat="1" x14ac:dyDescent="0.35">
      <c r="A77" s="89" t="s">
        <v>230</v>
      </c>
      <c r="B77" s="241" t="s">
        <v>241</v>
      </c>
      <c r="C77" s="89" t="s">
        <v>242</v>
      </c>
      <c r="D77" s="89" t="s">
        <v>200</v>
      </c>
      <c r="E77" s="90">
        <v>42.367995769538702</v>
      </c>
      <c r="F77" s="90">
        <v>39.0349013057101</v>
      </c>
      <c r="G77" s="90">
        <v>16.619016318905601</v>
      </c>
      <c r="H77" s="90">
        <v>1.97808660584555</v>
      </c>
      <c r="I77" s="90">
        <v>0</v>
      </c>
      <c r="J77" s="91">
        <v>428.6413</v>
      </c>
      <c r="K77" s="91">
        <v>394.92</v>
      </c>
      <c r="L77" s="91">
        <v>168.13630000000001</v>
      </c>
      <c r="M77" s="91">
        <v>20.012499999999999</v>
      </c>
      <c r="N77" s="91">
        <v>0</v>
      </c>
      <c r="O77" s="91">
        <v>823.56129999999996</v>
      </c>
      <c r="P77" s="91">
        <v>1714.5650000000001</v>
      </c>
      <c r="Q77" s="91">
        <v>394.92</v>
      </c>
      <c r="R77" s="91">
        <v>0</v>
      </c>
      <c r="S77" s="91">
        <v>0</v>
      </c>
      <c r="T77" s="91">
        <v>0</v>
      </c>
      <c r="U77" s="91">
        <v>2109.4850000000001</v>
      </c>
      <c r="V77" s="92">
        <v>2724525</v>
      </c>
      <c r="W77" s="92">
        <v>105521</v>
      </c>
    </row>
    <row r="78" spans="1:23" s="88" customFormat="1" x14ac:dyDescent="0.35">
      <c r="A78" s="89" t="s">
        <v>230</v>
      </c>
      <c r="B78" s="241" t="s">
        <v>243</v>
      </c>
      <c r="C78" s="89" t="s">
        <v>244</v>
      </c>
      <c r="D78" s="89" t="s">
        <v>198</v>
      </c>
      <c r="E78" s="90">
        <v>19.4392552003284</v>
      </c>
      <c r="F78" s="90">
        <v>44.1283705478602</v>
      </c>
      <c r="G78" s="90">
        <v>29.999438679560502</v>
      </c>
      <c r="H78" s="90">
        <v>5.9015245386766999</v>
      </c>
      <c r="I78" s="90">
        <v>0.53141103357421704</v>
      </c>
      <c r="J78" s="91">
        <v>203.63200000000001</v>
      </c>
      <c r="K78" s="91">
        <v>462.25790000000001</v>
      </c>
      <c r="L78" s="91">
        <v>314.25310000000002</v>
      </c>
      <c r="M78" s="91">
        <v>61.8202</v>
      </c>
      <c r="N78" s="91">
        <v>5.5667</v>
      </c>
      <c r="O78" s="91">
        <v>665.89</v>
      </c>
      <c r="P78" s="91">
        <v>814.52800000000002</v>
      </c>
      <c r="Q78" s="91">
        <v>462.25799999999998</v>
      </c>
      <c r="R78" s="91">
        <v>0</v>
      </c>
      <c r="S78" s="91">
        <v>0</v>
      </c>
      <c r="T78" s="91">
        <v>0</v>
      </c>
      <c r="U78" s="91">
        <v>1276.7860000000001</v>
      </c>
      <c r="V78" s="92">
        <v>10465473</v>
      </c>
      <c r="W78" s="92">
        <v>213667</v>
      </c>
    </row>
    <row r="79" spans="1:23" s="88" customFormat="1" x14ac:dyDescent="0.35">
      <c r="A79" s="89" t="s">
        <v>230</v>
      </c>
      <c r="B79" s="241" t="s">
        <v>243</v>
      </c>
      <c r="C79" s="89" t="s">
        <v>244</v>
      </c>
      <c r="D79" s="89" t="s">
        <v>199</v>
      </c>
      <c r="E79" s="90">
        <v>43.9544009417165</v>
      </c>
      <c r="F79" s="90">
        <v>36.497295532781997</v>
      </c>
      <c r="G79" s="90">
        <v>15.601739999208601</v>
      </c>
      <c r="H79" s="90">
        <v>2.8213310647726799</v>
      </c>
      <c r="I79" s="90">
        <v>1.1252324615202001</v>
      </c>
      <c r="J79" s="91">
        <v>444.34379999999999</v>
      </c>
      <c r="K79" s="91">
        <v>368.95850000000002</v>
      </c>
      <c r="L79" s="91">
        <v>157.72110000000001</v>
      </c>
      <c r="M79" s="91">
        <v>28.5214</v>
      </c>
      <c r="N79" s="91">
        <v>11.3752</v>
      </c>
      <c r="O79" s="91">
        <v>813.30229999999995</v>
      </c>
      <c r="P79" s="91">
        <v>1777.375</v>
      </c>
      <c r="Q79" s="91">
        <v>368.95800000000003</v>
      </c>
      <c r="R79" s="91">
        <v>0</v>
      </c>
      <c r="S79" s="91">
        <v>0</v>
      </c>
      <c r="T79" s="91">
        <v>0</v>
      </c>
      <c r="U79" s="91">
        <v>2146.3339999999998</v>
      </c>
      <c r="V79" s="92">
        <v>3827348</v>
      </c>
      <c r="W79" s="92">
        <v>79242</v>
      </c>
    </row>
    <row r="80" spans="1:23" s="88" customFormat="1" x14ac:dyDescent="0.35">
      <c r="A80" s="89" t="s">
        <v>230</v>
      </c>
      <c r="B80" s="241" t="s">
        <v>243</v>
      </c>
      <c r="C80" s="89" t="s">
        <v>244</v>
      </c>
      <c r="D80" s="89" t="s">
        <v>200</v>
      </c>
      <c r="E80" s="90">
        <v>38.342284272880498</v>
      </c>
      <c r="F80" s="90">
        <v>43.434757213302902</v>
      </c>
      <c r="G80" s="90">
        <v>17.161768202541101</v>
      </c>
      <c r="H80" s="90">
        <v>1.0611903112756</v>
      </c>
      <c r="I80" s="90">
        <v>0</v>
      </c>
      <c r="J80" s="91">
        <v>370.8888</v>
      </c>
      <c r="K80" s="91">
        <v>420.14879999999999</v>
      </c>
      <c r="L80" s="91">
        <v>166.00749999999999</v>
      </c>
      <c r="M80" s="91">
        <v>10.265000000000001</v>
      </c>
      <c r="N80" s="91">
        <v>0</v>
      </c>
      <c r="O80" s="91">
        <v>791.03750000000002</v>
      </c>
      <c r="P80" s="91">
        <v>1483.5550000000001</v>
      </c>
      <c r="Q80" s="91">
        <v>420.149</v>
      </c>
      <c r="R80" s="91">
        <v>0</v>
      </c>
      <c r="S80" s="91">
        <v>0</v>
      </c>
      <c r="T80" s="91">
        <v>0</v>
      </c>
      <c r="U80" s="91">
        <v>1903.704</v>
      </c>
      <c r="V80" s="92">
        <v>2458749</v>
      </c>
      <c r="W80" s="92">
        <v>41826</v>
      </c>
    </row>
    <row r="81" spans="1:23" s="88" customFormat="1" x14ac:dyDescent="0.35">
      <c r="A81" s="89" t="s">
        <v>230</v>
      </c>
      <c r="B81" s="241" t="s">
        <v>245</v>
      </c>
      <c r="C81" s="89" t="s">
        <v>246</v>
      </c>
      <c r="D81" s="89" t="s">
        <v>198</v>
      </c>
      <c r="E81" s="90">
        <v>19.957400633564902</v>
      </c>
      <c r="F81" s="90">
        <v>47.391569385862098</v>
      </c>
      <c r="G81" s="90">
        <v>30.607079475646302</v>
      </c>
      <c r="H81" s="90">
        <v>1.7659607609779999</v>
      </c>
      <c r="I81" s="90">
        <v>0.27798974394875497</v>
      </c>
      <c r="J81" s="91">
        <v>114.03060000000001</v>
      </c>
      <c r="K81" s="91">
        <v>270.78120000000001</v>
      </c>
      <c r="L81" s="91">
        <v>174.87970000000001</v>
      </c>
      <c r="M81" s="91">
        <v>10.090199999999999</v>
      </c>
      <c r="N81" s="91">
        <v>1.5884</v>
      </c>
      <c r="O81" s="91">
        <v>384.81180000000001</v>
      </c>
      <c r="P81" s="91">
        <v>456.12200000000001</v>
      </c>
      <c r="Q81" s="91">
        <v>270.78100000000001</v>
      </c>
      <c r="R81" s="91">
        <v>0</v>
      </c>
      <c r="S81" s="91">
        <v>0</v>
      </c>
      <c r="T81" s="91">
        <v>0</v>
      </c>
      <c r="U81" s="91">
        <v>726.904</v>
      </c>
      <c r="V81" s="92">
        <v>5958233</v>
      </c>
      <c r="W81" s="92">
        <v>203984</v>
      </c>
    </row>
    <row r="82" spans="1:23" s="88" customFormat="1" x14ac:dyDescent="0.35">
      <c r="A82" s="89" t="s">
        <v>230</v>
      </c>
      <c r="B82" s="241" t="s">
        <v>245</v>
      </c>
      <c r="C82" s="89" t="s">
        <v>246</v>
      </c>
      <c r="D82" s="89" t="s">
        <v>199</v>
      </c>
      <c r="E82" s="90">
        <v>44.617776330783002</v>
      </c>
      <c r="F82" s="90">
        <v>41.060032195633703</v>
      </c>
      <c r="G82" s="90">
        <v>13.2344855029211</v>
      </c>
      <c r="H82" s="90">
        <v>1.0877059706621801</v>
      </c>
      <c r="I82" s="90">
        <v>0</v>
      </c>
      <c r="J82" s="91">
        <v>246.67830000000001</v>
      </c>
      <c r="K82" s="91">
        <v>227.0086</v>
      </c>
      <c r="L82" s="91">
        <v>73.169499999999999</v>
      </c>
      <c r="M82" s="91">
        <v>6.0136000000000003</v>
      </c>
      <c r="N82" s="91">
        <v>0</v>
      </c>
      <c r="O82" s="91">
        <v>473.68689999999998</v>
      </c>
      <c r="P82" s="91">
        <v>986.71299999999997</v>
      </c>
      <c r="Q82" s="91">
        <v>227.00899999999999</v>
      </c>
      <c r="R82" s="91">
        <v>0</v>
      </c>
      <c r="S82" s="91">
        <v>0</v>
      </c>
      <c r="T82" s="91">
        <v>0</v>
      </c>
      <c r="U82" s="91">
        <v>1213.722</v>
      </c>
      <c r="V82" s="92">
        <v>2164311</v>
      </c>
      <c r="W82" s="92">
        <v>63321</v>
      </c>
    </row>
    <row r="83" spans="1:23" s="88" customFormat="1" x14ac:dyDescent="0.35">
      <c r="A83" s="89" t="s">
        <v>230</v>
      </c>
      <c r="B83" s="241" t="s">
        <v>245</v>
      </c>
      <c r="C83" s="89" t="s">
        <v>246</v>
      </c>
      <c r="D83" s="89" t="s">
        <v>200</v>
      </c>
      <c r="E83" s="90">
        <v>33.5599872424119</v>
      </c>
      <c r="F83" s="90">
        <v>44.599952159044598</v>
      </c>
      <c r="G83" s="90">
        <v>21.155669153215101</v>
      </c>
      <c r="H83" s="90">
        <v>0.684391445328419</v>
      </c>
      <c r="I83" s="90">
        <v>0</v>
      </c>
      <c r="J83" s="91">
        <v>189.4025</v>
      </c>
      <c r="K83" s="91">
        <v>251.7088</v>
      </c>
      <c r="L83" s="91">
        <v>119.3963</v>
      </c>
      <c r="M83" s="91">
        <v>3.8624999999999998</v>
      </c>
      <c r="N83" s="91">
        <v>0</v>
      </c>
      <c r="O83" s="91">
        <v>441.11130000000003</v>
      </c>
      <c r="P83" s="91">
        <v>757.61</v>
      </c>
      <c r="Q83" s="91">
        <v>251.709</v>
      </c>
      <c r="R83" s="91">
        <v>0</v>
      </c>
      <c r="S83" s="91">
        <v>0</v>
      </c>
      <c r="T83" s="91">
        <v>0</v>
      </c>
      <c r="U83" s="91">
        <v>1009.319</v>
      </c>
      <c r="V83" s="92">
        <v>1303596</v>
      </c>
      <c r="W83" s="92">
        <v>31532</v>
      </c>
    </row>
    <row r="84" spans="1:23" s="67" customFormat="1" x14ac:dyDescent="0.35">
      <c r="A84" s="94" t="s">
        <v>230</v>
      </c>
      <c r="B84" s="241" t="s">
        <v>247</v>
      </c>
      <c r="C84" s="89" t="s">
        <v>248</v>
      </c>
      <c r="D84" s="89" t="s">
        <v>198</v>
      </c>
      <c r="E84" s="90">
        <v>19.652189636071</v>
      </c>
      <c r="F84" s="90">
        <v>39.933042078638799</v>
      </c>
      <c r="G84" s="90">
        <v>34.080806454984398</v>
      </c>
      <c r="H84" s="90">
        <v>5.1142937770438301</v>
      </c>
      <c r="I84" s="90">
        <v>1.2196680532619799</v>
      </c>
      <c r="J84" s="91">
        <v>94.014099999999999</v>
      </c>
      <c r="K84" s="91">
        <v>191.03569999999999</v>
      </c>
      <c r="L84" s="91">
        <v>163.03919999999999</v>
      </c>
      <c r="M84" s="91">
        <v>24.4663</v>
      </c>
      <c r="N84" s="91">
        <v>5.8348000000000004</v>
      </c>
      <c r="O84" s="91">
        <v>285.0498</v>
      </c>
      <c r="P84" s="91">
        <v>376.05599999999998</v>
      </c>
      <c r="Q84" s="91">
        <v>191.036</v>
      </c>
      <c r="R84" s="91">
        <v>0</v>
      </c>
      <c r="S84" s="91">
        <v>0</v>
      </c>
      <c r="T84" s="91">
        <v>0</v>
      </c>
      <c r="U84" s="91">
        <v>567.09199999999998</v>
      </c>
      <c r="V84" s="92">
        <v>4648300</v>
      </c>
      <c r="W84" s="92">
        <v>200779</v>
      </c>
    </row>
    <row r="85" spans="1:23" x14ac:dyDescent="0.35">
      <c r="A85" s="94" t="s">
        <v>230</v>
      </c>
      <c r="B85" s="241" t="s">
        <v>247</v>
      </c>
      <c r="C85" s="89" t="s">
        <v>248</v>
      </c>
      <c r="D85" s="89" t="s">
        <v>199</v>
      </c>
      <c r="E85" s="90">
        <v>40.335563034344403</v>
      </c>
      <c r="F85" s="90">
        <v>42.538441438993303</v>
      </c>
      <c r="G85" s="90">
        <v>11.6023955350237</v>
      </c>
      <c r="H85" s="90">
        <v>4.4198979911787504</v>
      </c>
      <c r="I85" s="90">
        <v>1.1037020004598801</v>
      </c>
      <c r="J85" s="91">
        <v>192.96129999999999</v>
      </c>
      <c r="K85" s="91">
        <v>203.49969999999999</v>
      </c>
      <c r="L85" s="91">
        <v>55.5047</v>
      </c>
      <c r="M85" s="91">
        <v>21.144400000000001</v>
      </c>
      <c r="N85" s="91">
        <v>5.28</v>
      </c>
      <c r="O85" s="91">
        <v>396.46100000000001</v>
      </c>
      <c r="P85" s="91">
        <v>771.84500000000003</v>
      </c>
      <c r="Q85" s="91">
        <v>203.5</v>
      </c>
      <c r="R85" s="91">
        <v>0</v>
      </c>
      <c r="S85" s="91">
        <v>0</v>
      </c>
      <c r="T85" s="91">
        <v>0</v>
      </c>
      <c r="U85" s="91">
        <v>975.34500000000003</v>
      </c>
      <c r="V85" s="92">
        <v>1739236</v>
      </c>
      <c r="W85" s="92">
        <v>60194</v>
      </c>
    </row>
    <row r="86" spans="1:23" x14ac:dyDescent="0.35">
      <c r="A86" s="94" t="s">
        <v>230</v>
      </c>
      <c r="B86" s="241" t="s">
        <v>247</v>
      </c>
      <c r="C86" s="89" t="s">
        <v>248</v>
      </c>
      <c r="D86" s="89" t="s">
        <v>200</v>
      </c>
      <c r="E86" s="90">
        <v>43.569054537093201</v>
      </c>
      <c r="F86" s="90">
        <v>48.0520600346997</v>
      </c>
      <c r="G86" s="90">
        <v>8.3788854282071092</v>
      </c>
      <c r="H86" s="90">
        <v>0</v>
      </c>
      <c r="I86" s="90">
        <v>0</v>
      </c>
      <c r="J86" s="91">
        <v>208.43</v>
      </c>
      <c r="K86" s="91">
        <v>229.87629999999999</v>
      </c>
      <c r="L86" s="91">
        <v>40.083799999999997</v>
      </c>
      <c r="M86" s="91">
        <v>0</v>
      </c>
      <c r="N86" s="91">
        <v>0</v>
      </c>
      <c r="O86" s="91">
        <v>438.30630000000002</v>
      </c>
      <c r="P86" s="91">
        <v>833.72</v>
      </c>
      <c r="Q86" s="91">
        <v>229.876</v>
      </c>
      <c r="R86" s="91">
        <v>0</v>
      </c>
      <c r="S86" s="91">
        <v>0</v>
      </c>
      <c r="T86" s="91">
        <v>0</v>
      </c>
      <c r="U86" s="91">
        <v>1063.596</v>
      </c>
      <c r="V86" s="92">
        <v>1373696</v>
      </c>
      <c r="W86" s="92">
        <v>47206</v>
      </c>
    </row>
    <row r="87" spans="1:23" x14ac:dyDescent="0.35">
      <c r="A87" s="94" t="s">
        <v>230</v>
      </c>
      <c r="B87" s="241" t="s">
        <v>249</v>
      </c>
      <c r="C87" s="89" t="s">
        <v>250</v>
      </c>
      <c r="D87" s="89" t="s">
        <v>198</v>
      </c>
      <c r="E87" s="90">
        <v>22.318814472922401</v>
      </c>
      <c r="F87" s="90">
        <v>38.682160011090403</v>
      </c>
      <c r="G87" s="90">
        <v>29.625457273565001</v>
      </c>
      <c r="H87" s="90">
        <v>8.1470891877125293</v>
      </c>
      <c r="I87" s="90">
        <v>1.22647905470973</v>
      </c>
      <c r="J87" s="91">
        <v>273.6934</v>
      </c>
      <c r="K87" s="91">
        <v>474.35550000000001</v>
      </c>
      <c r="L87" s="91">
        <v>363.29399999999998</v>
      </c>
      <c r="M87" s="91">
        <v>99.906899999999993</v>
      </c>
      <c r="N87" s="91">
        <v>15.0402</v>
      </c>
      <c r="O87" s="91">
        <v>748.0489</v>
      </c>
      <c r="P87" s="91">
        <v>1094.7739999999999</v>
      </c>
      <c r="Q87" s="91">
        <v>474.35500000000002</v>
      </c>
      <c r="R87" s="91">
        <v>0</v>
      </c>
      <c r="S87" s="91">
        <v>0</v>
      </c>
      <c r="T87" s="91">
        <v>0</v>
      </c>
      <c r="U87" s="91">
        <v>1569.1289999999999</v>
      </c>
      <c r="V87" s="92">
        <v>12861730</v>
      </c>
      <c r="W87" s="92">
        <v>468226</v>
      </c>
    </row>
    <row r="88" spans="1:23" x14ac:dyDescent="0.35">
      <c r="A88" s="94" t="s">
        <v>230</v>
      </c>
      <c r="B88" s="241" t="s">
        <v>249</v>
      </c>
      <c r="C88" s="89" t="s">
        <v>250</v>
      </c>
      <c r="D88" s="89" t="s">
        <v>199</v>
      </c>
      <c r="E88" s="90">
        <v>47.4763134606007</v>
      </c>
      <c r="F88" s="90">
        <v>34.353013419061199</v>
      </c>
      <c r="G88" s="90">
        <v>15.058399104191899</v>
      </c>
      <c r="H88" s="90">
        <v>2.60353266268128</v>
      </c>
      <c r="I88" s="90">
        <v>0.50874135346493499</v>
      </c>
      <c r="J88" s="91">
        <v>525.7432</v>
      </c>
      <c r="K88" s="91">
        <v>380.41840000000002</v>
      </c>
      <c r="L88" s="91">
        <v>166.75370000000001</v>
      </c>
      <c r="M88" s="91">
        <v>28.831</v>
      </c>
      <c r="N88" s="91">
        <v>5.6337000000000002</v>
      </c>
      <c r="O88" s="91">
        <v>906.16160000000002</v>
      </c>
      <c r="P88" s="91">
        <v>2102.973</v>
      </c>
      <c r="Q88" s="91">
        <v>380.41800000000001</v>
      </c>
      <c r="R88" s="91">
        <v>0</v>
      </c>
      <c r="S88" s="91">
        <v>0</v>
      </c>
      <c r="T88" s="91">
        <v>0</v>
      </c>
      <c r="U88" s="91">
        <v>2483.3910000000001</v>
      </c>
      <c r="V88" s="92">
        <v>4428388</v>
      </c>
      <c r="W88" s="92">
        <v>189901</v>
      </c>
    </row>
    <row r="89" spans="1:23" x14ac:dyDescent="0.35">
      <c r="A89" s="94" t="s">
        <v>230</v>
      </c>
      <c r="B89" s="241" t="s">
        <v>249</v>
      </c>
      <c r="C89" s="89" t="s">
        <v>250</v>
      </c>
      <c r="D89" s="89" t="s">
        <v>200</v>
      </c>
      <c r="E89" s="90">
        <v>56.7655513757732</v>
      </c>
      <c r="F89" s="90">
        <v>29.176160051191601</v>
      </c>
      <c r="G89" s="90">
        <v>13.402639080103199</v>
      </c>
      <c r="H89" s="90">
        <v>0.65564949293207397</v>
      </c>
      <c r="I89" s="90">
        <v>0</v>
      </c>
      <c r="J89" s="91">
        <v>585.49130000000002</v>
      </c>
      <c r="K89" s="91">
        <v>300.92880000000002</v>
      </c>
      <c r="L89" s="91">
        <v>138.23750000000001</v>
      </c>
      <c r="M89" s="91">
        <v>6.7625000000000002</v>
      </c>
      <c r="N89" s="91">
        <v>0</v>
      </c>
      <c r="O89" s="91">
        <v>886.42</v>
      </c>
      <c r="P89" s="91">
        <v>2341.9650000000001</v>
      </c>
      <c r="Q89" s="91">
        <v>300.92899999999997</v>
      </c>
      <c r="R89" s="91">
        <v>0</v>
      </c>
      <c r="S89" s="91">
        <v>0</v>
      </c>
      <c r="T89" s="91">
        <v>0</v>
      </c>
      <c r="U89" s="91">
        <v>2642.8939999999998</v>
      </c>
      <c r="V89" s="92">
        <v>3413455</v>
      </c>
      <c r="W89" s="92">
        <v>160098</v>
      </c>
    </row>
    <row r="90" spans="1:23" ht="31" x14ac:dyDescent="0.35">
      <c r="A90" s="94" t="s">
        <v>230</v>
      </c>
      <c r="B90" s="241" t="s">
        <v>251</v>
      </c>
      <c r="C90" s="89" t="s">
        <v>252</v>
      </c>
      <c r="D90" s="89" t="s">
        <v>198</v>
      </c>
      <c r="E90" s="90">
        <v>19.2167216473105</v>
      </c>
      <c r="F90" s="90">
        <v>41.6818563875458</v>
      </c>
      <c r="G90" s="90">
        <v>31.568519439046799</v>
      </c>
      <c r="H90" s="90">
        <v>6.4420564267100504</v>
      </c>
      <c r="I90" s="90">
        <v>1.09084609938693</v>
      </c>
      <c r="J90" s="91">
        <v>127.5741</v>
      </c>
      <c r="K90" s="91">
        <v>276.7133</v>
      </c>
      <c r="L90" s="91">
        <v>209.57390000000001</v>
      </c>
      <c r="M90" s="91">
        <v>42.7669</v>
      </c>
      <c r="N90" s="91">
        <v>7.2417999999999996</v>
      </c>
      <c r="O90" s="91">
        <v>404.28739999999999</v>
      </c>
      <c r="P90" s="91">
        <v>510.29599999999999</v>
      </c>
      <c r="Q90" s="91">
        <v>276.71300000000002</v>
      </c>
      <c r="R90" s="91">
        <v>0</v>
      </c>
      <c r="S90" s="91">
        <v>0</v>
      </c>
      <c r="T90" s="91">
        <v>0</v>
      </c>
      <c r="U90" s="91">
        <v>787.01</v>
      </c>
      <c r="V90" s="92">
        <v>8386177</v>
      </c>
      <c r="W90" s="92">
        <v>91370</v>
      </c>
    </row>
    <row r="91" spans="1:23" ht="31" x14ac:dyDescent="0.35">
      <c r="A91" s="94" t="s">
        <v>230</v>
      </c>
      <c r="B91" s="241" t="s">
        <v>251</v>
      </c>
      <c r="C91" s="89" t="s">
        <v>252</v>
      </c>
      <c r="D91" s="89" t="s">
        <v>199</v>
      </c>
      <c r="E91" s="90">
        <v>44.071960746020899</v>
      </c>
      <c r="F91" s="90">
        <v>34.385579207759697</v>
      </c>
      <c r="G91" s="90">
        <v>18.844188393060598</v>
      </c>
      <c r="H91" s="90">
        <v>2.3727826058653099</v>
      </c>
      <c r="I91" s="90">
        <v>0.32548904729355899</v>
      </c>
      <c r="J91" s="91">
        <v>270.80459999999999</v>
      </c>
      <c r="K91" s="91">
        <v>211.28559999999999</v>
      </c>
      <c r="L91" s="91">
        <v>115.79</v>
      </c>
      <c r="M91" s="91">
        <v>14.579800000000001</v>
      </c>
      <c r="N91" s="91">
        <v>2</v>
      </c>
      <c r="O91" s="91">
        <v>482.09019999999998</v>
      </c>
      <c r="P91" s="91">
        <v>1083.2180000000001</v>
      </c>
      <c r="Q91" s="91">
        <v>211.286</v>
      </c>
      <c r="R91" s="91">
        <v>0</v>
      </c>
      <c r="S91" s="91">
        <v>0</v>
      </c>
      <c r="T91" s="91">
        <v>0</v>
      </c>
      <c r="U91" s="91">
        <v>1294.5039999999999</v>
      </c>
      <c r="V91" s="92">
        <v>3000874</v>
      </c>
      <c r="W91" s="92">
        <v>30227</v>
      </c>
    </row>
    <row r="92" spans="1:23" ht="31" x14ac:dyDescent="0.35">
      <c r="A92" s="94" t="s">
        <v>230</v>
      </c>
      <c r="B92" s="241" t="s">
        <v>251</v>
      </c>
      <c r="C92" s="89" t="s">
        <v>252</v>
      </c>
      <c r="D92" s="89" t="s">
        <v>200</v>
      </c>
      <c r="E92" s="90">
        <v>39.183221132375103</v>
      </c>
      <c r="F92" s="90">
        <v>41.870048133384103</v>
      </c>
      <c r="G92" s="90">
        <v>17.946019484923202</v>
      </c>
      <c r="H92" s="90">
        <v>1.0007112493176999</v>
      </c>
      <c r="I92" s="90">
        <v>0</v>
      </c>
      <c r="J92" s="91">
        <v>236.89</v>
      </c>
      <c r="K92" s="91">
        <v>253.13380000000001</v>
      </c>
      <c r="L92" s="91">
        <v>108.49630000000001</v>
      </c>
      <c r="M92" s="91">
        <v>6.05</v>
      </c>
      <c r="N92" s="91">
        <v>0</v>
      </c>
      <c r="O92" s="91">
        <v>490.02379999999999</v>
      </c>
      <c r="P92" s="91">
        <v>947.56</v>
      </c>
      <c r="Q92" s="91">
        <v>253.13399999999999</v>
      </c>
      <c r="R92" s="91">
        <v>0</v>
      </c>
      <c r="S92" s="91">
        <v>0</v>
      </c>
      <c r="T92" s="91">
        <v>0</v>
      </c>
      <c r="U92" s="91">
        <v>1200.694</v>
      </c>
      <c r="V92" s="92">
        <v>2015997</v>
      </c>
      <c r="W92" s="92">
        <v>21617</v>
      </c>
    </row>
    <row r="93" spans="1:23" x14ac:dyDescent="0.35">
      <c r="A93" s="94" t="s">
        <v>253</v>
      </c>
      <c r="B93" s="241" t="s">
        <v>254</v>
      </c>
      <c r="C93" s="89" t="s">
        <v>255</v>
      </c>
      <c r="D93" s="89" t="s">
        <v>198</v>
      </c>
      <c r="E93" s="90">
        <v>23.851881277508198</v>
      </c>
      <c r="F93" s="90">
        <v>38.703618101794397</v>
      </c>
      <c r="G93" s="90">
        <v>31.165588534025499</v>
      </c>
      <c r="H93" s="90">
        <v>5.9076898769890498</v>
      </c>
      <c r="I93" s="90">
        <v>0.37122220968288</v>
      </c>
      <c r="J93" s="91">
        <v>105.6758</v>
      </c>
      <c r="K93" s="91">
        <v>171.47640000000001</v>
      </c>
      <c r="L93" s="91">
        <v>138.07910000000001</v>
      </c>
      <c r="M93" s="91">
        <v>26.173999999999999</v>
      </c>
      <c r="N93" s="91">
        <v>1.6447000000000001</v>
      </c>
      <c r="O93" s="91">
        <v>277.15210000000002</v>
      </c>
      <c r="P93" s="91">
        <v>422.70299999999997</v>
      </c>
      <c r="Q93" s="91">
        <v>171.476</v>
      </c>
      <c r="R93" s="91">
        <v>0</v>
      </c>
      <c r="S93" s="91">
        <v>0</v>
      </c>
      <c r="T93" s="91">
        <v>0</v>
      </c>
      <c r="U93" s="91">
        <v>594.17899999999997</v>
      </c>
      <c r="V93" s="92">
        <v>4560845</v>
      </c>
      <c r="W93" s="92">
        <v>148393</v>
      </c>
    </row>
    <row r="94" spans="1:23" x14ac:dyDescent="0.35">
      <c r="A94" s="94" t="s">
        <v>253</v>
      </c>
      <c r="B94" s="241" t="s">
        <v>254</v>
      </c>
      <c r="C94" s="89" t="s">
        <v>255</v>
      </c>
      <c r="D94" s="89" t="s">
        <v>199</v>
      </c>
      <c r="E94" s="90">
        <v>36.8233607944927</v>
      </c>
      <c r="F94" s="90">
        <v>45.030357747432603</v>
      </c>
      <c r="G94" s="90">
        <v>15.041519015912399</v>
      </c>
      <c r="H94" s="90">
        <v>2.7887710190723398</v>
      </c>
      <c r="I94" s="90">
        <v>0.31599142308994499</v>
      </c>
      <c r="J94" s="91">
        <v>163.14590000000001</v>
      </c>
      <c r="K94" s="91">
        <v>199.50700000000001</v>
      </c>
      <c r="L94" s="91">
        <v>66.641499999999994</v>
      </c>
      <c r="M94" s="91">
        <v>12.355700000000001</v>
      </c>
      <c r="N94" s="91">
        <v>1.4</v>
      </c>
      <c r="O94" s="91">
        <v>362.65289999999999</v>
      </c>
      <c r="P94" s="91">
        <v>652.58399999999995</v>
      </c>
      <c r="Q94" s="91">
        <v>199.50700000000001</v>
      </c>
      <c r="R94" s="91">
        <v>0</v>
      </c>
      <c r="S94" s="91">
        <v>0</v>
      </c>
      <c r="T94" s="91">
        <v>0</v>
      </c>
      <c r="U94" s="91">
        <v>852.09100000000001</v>
      </c>
      <c r="V94" s="92">
        <v>1600769</v>
      </c>
      <c r="W94" s="92">
        <v>62368</v>
      </c>
    </row>
    <row r="95" spans="1:23" x14ac:dyDescent="0.35">
      <c r="A95" s="94" t="s">
        <v>253</v>
      </c>
      <c r="B95" s="241" t="s">
        <v>254</v>
      </c>
      <c r="C95" s="89" t="s">
        <v>255</v>
      </c>
      <c r="D95" s="89" t="s">
        <v>200</v>
      </c>
      <c r="E95" s="90">
        <v>39.159940209267603</v>
      </c>
      <c r="F95" s="90">
        <v>43.2454869495228</v>
      </c>
      <c r="G95" s="90">
        <v>17.324364723467902</v>
      </c>
      <c r="H95" s="90">
        <v>0.27020811774175002</v>
      </c>
      <c r="I95" s="90">
        <v>0</v>
      </c>
      <c r="J95" s="91">
        <v>170.28700000000001</v>
      </c>
      <c r="K95" s="91">
        <v>188.053</v>
      </c>
      <c r="L95" s="91">
        <v>75.334999999999994</v>
      </c>
      <c r="M95" s="91">
        <v>1.175</v>
      </c>
      <c r="N95" s="91">
        <v>0</v>
      </c>
      <c r="O95" s="91">
        <v>358.34</v>
      </c>
      <c r="P95" s="91">
        <v>681.14800000000002</v>
      </c>
      <c r="Q95" s="91">
        <v>188.053</v>
      </c>
      <c r="R95" s="91">
        <v>0</v>
      </c>
      <c r="S95" s="91">
        <v>0</v>
      </c>
      <c r="T95" s="91">
        <v>0</v>
      </c>
      <c r="U95" s="91">
        <v>869.20100000000002</v>
      </c>
      <c r="V95" s="92">
        <v>1136099</v>
      </c>
      <c r="W95" s="92">
        <v>45825</v>
      </c>
    </row>
    <row r="96" spans="1:23" x14ac:dyDescent="0.35">
      <c r="A96" s="94" t="s">
        <v>253</v>
      </c>
      <c r="B96" s="241" t="s">
        <v>256</v>
      </c>
      <c r="C96" s="89" t="s">
        <v>257</v>
      </c>
      <c r="D96" s="89" t="s">
        <v>198</v>
      </c>
      <c r="E96" s="90">
        <v>25.5588708848938</v>
      </c>
      <c r="F96" s="90">
        <v>42.181207564791002</v>
      </c>
      <c r="G96" s="90">
        <v>27.157021713751998</v>
      </c>
      <c r="H96" s="90">
        <v>4.4481755778659799</v>
      </c>
      <c r="I96" s="90">
        <v>0.65472425869717499</v>
      </c>
      <c r="J96" s="91">
        <v>273.67160000000001</v>
      </c>
      <c r="K96" s="91">
        <v>451.65530000000001</v>
      </c>
      <c r="L96" s="91">
        <v>290.78379999999999</v>
      </c>
      <c r="M96" s="91">
        <v>47.628799999999998</v>
      </c>
      <c r="N96" s="91">
        <v>7.0105000000000004</v>
      </c>
      <c r="O96" s="91">
        <v>725.32690000000002</v>
      </c>
      <c r="P96" s="91">
        <v>1094.6859999999999</v>
      </c>
      <c r="Q96" s="91">
        <v>451.65499999999997</v>
      </c>
      <c r="R96" s="91">
        <v>0</v>
      </c>
      <c r="S96" s="91">
        <v>0</v>
      </c>
      <c r="T96" s="91">
        <v>0</v>
      </c>
      <c r="U96" s="91">
        <v>1546.3420000000001</v>
      </c>
      <c r="V96" s="92">
        <v>11869523</v>
      </c>
      <c r="W96" s="92">
        <v>260526</v>
      </c>
    </row>
    <row r="97" spans="1:23" x14ac:dyDescent="0.35">
      <c r="A97" s="94" t="s">
        <v>253</v>
      </c>
      <c r="B97" s="241" t="s">
        <v>256</v>
      </c>
      <c r="C97" s="89" t="s">
        <v>257</v>
      </c>
      <c r="D97" s="89" t="s">
        <v>199</v>
      </c>
      <c r="E97" s="90">
        <v>35.837604881048101</v>
      </c>
      <c r="F97" s="90">
        <v>43.961362152958401</v>
      </c>
      <c r="G97" s="90">
        <v>13.6379482571064</v>
      </c>
      <c r="H97" s="90">
        <v>5.7307997918932996</v>
      </c>
      <c r="I97" s="90">
        <v>0.83228491699380402</v>
      </c>
      <c r="J97" s="91">
        <v>378.85719999999998</v>
      </c>
      <c r="K97" s="91">
        <v>464.73750000000001</v>
      </c>
      <c r="L97" s="91">
        <v>144.17359999999999</v>
      </c>
      <c r="M97" s="91">
        <v>60.583199999999998</v>
      </c>
      <c r="N97" s="91">
        <v>8.7985000000000007</v>
      </c>
      <c r="O97" s="91">
        <v>843.59479999999996</v>
      </c>
      <c r="P97" s="91">
        <v>1515.4290000000001</v>
      </c>
      <c r="Q97" s="91">
        <v>464.738</v>
      </c>
      <c r="R97" s="91">
        <v>0</v>
      </c>
      <c r="S97" s="91">
        <v>0</v>
      </c>
      <c r="T97" s="91">
        <v>0</v>
      </c>
      <c r="U97" s="91">
        <v>1980.1669999999999</v>
      </c>
      <c r="V97" s="92">
        <v>3720013</v>
      </c>
      <c r="W97" s="92">
        <v>88511</v>
      </c>
    </row>
    <row r="98" spans="1:23" x14ac:dyDescent="0.35">
      <c r="A98" s="94" t="s">
        <v>253</v>
      </c>
      <c r="B98" s="241" t="s">
        <v>256</v>
      </c>
      <c r="C98" s="89" t="s">
        <v>257</v>
      </c>
      <c r="D98" s="89" t="s">
        <v>200</v>
      </c>
      <c r="E98" s="90">
        <v>42.167974808478597</v>
      </c>
      <c r="F98" s="90">
        <v>43.863044602152598</v>
      </c>
      <c r="G98" s="90">
        <v>12.911030690416901</v>
      </c>
      <c r="H98" s="90">
        <v>0.97720543309677099</v>
      </c>
      <c r="I98" s="90">
        <v>8.0744465855148703E-2</v>
      </c>
      <c r="J98" s="91">
        <v>448.60399999999998</v>
      </c>
      <c r="K98" s="91">
        <v>466.637</v>
      </c>
      <c r="L98" s="91">
        <v>137.35400000000001</v>
      </c>
      <c r="M98" s="91">
        <v>10.396000000000001</v>
      </c>
      <c r="N98" s="91">
        <v>0.85899999999999999</v>
      </c>
      <c r="O98" s="91">
        <v>915.24099999999999</v>
      </c>
      <c r="P98" s="91">
        <v>1794.4159999999999</v>
      </c>
      <c r="Q98" s="91">
        <v>466.637</v>
      </c>
      <c r="R98" s="91">
        <v>0</v>
      </c>
      <c r="S98" s="91">
        <v>0</v>
      </c>
      <c r="T98" s="91">
        <v>0</v>
      </c>
      <c r="U98" s="91">
        <v>2261.0529999999999</v>
      </c>
      <c r="V98" s="92">
        <v>2955335</v>
      </c>
      <c r="W98" s="92">
        <v>61182</v>
      </c>
    </row>
    <row r="99" spans="1:23" x14ac:dyDescent="0.35">
      <c r="A99" s="94" t="s">
        <v>253</v>
      </c>
      <c r="B99" s="241" t="s">
        <v>258</v>
      </c>
      <c r="C99" s="89" t="s">
        <v>259</v>
      </c>
      <c r="D99" s="89" t="s">
        <v>198</v>
      </c>
      <c r="E99" s="90">
        <v>28.124777942152299</v>
      </c>
      <c r="F99" s="90">
        <v>41.387438740038597</v>
      </c>
      <c r="G99" s="90">
        <v>25.698295374987101</v>
      </c>
      <c r="H99" s="90">
        <v>4.4298090211190901</v>
      </c>
      <c r="I99" s="90">
        <v>0.35967892170291998</v>
      </c>
      <c r="J99" s="91">
        <v>461.97480000000002</v>
      </c>
      <c r="K99" s="91">
        <v>679.82590000000005</v>
      </c>
      <c r="L99" s="91">
        <v>422.11759999999998</v>
      </c>
      <c r="M99" s="91">
        <v>72.763599999999997</v>
      </c>
      <c r="N99" s="91">
        <v>5.9081000000000001</v>
      </c>
      <c r="O99" s="91">
        <v>1141.8007</v>
      </c>
      <c r="P99" s="91">
        <v>1847.8989999999999</v>
      </c>
      <c r="Q99" s="91">
        <v>679.82600000000002</v>
      </c>
      <c r="R99" s="91">
        <v>0</v>
      </c>
      <c r="S99" s="91">
        <v>0</v>
      </c>
      <c r="T99" s="91">
        <v>0</v>
      </c>
      <c r="U99" s="91">
        <v>2527.7249999999999</v>
      </c>
      <c r="V99" s="92">
        <v>19402499</v>
      </c>
      <c r="W99" s="92">
        <v>412196</v>
      </c>
    </row>
    <row r="100" spans="1:23" x14ac:dyDescent="0.35">
      <c r="A100" s="94" t="s">
        <v>253</v>
      </c>
      <c r="B100" s="241" t="s">
        <v>258</v>
      </c>
      <c r="C100" s="89" t="s">
        <v>259</v>
      </c>
      <c r="D100" s="89" t="s">
        <v>199</v>
      </c>
      <c r="E100" s="90">
        <v>35.850384917713697</v>
      </c>
      <c r="F100" s="90">
        <v>47.8560825732716</v>
      </c>
      <c r="G100" s="90">
        <v>13.389414450946401</v>
      </c>
      <c r="H100" s="90">
        <v>2.9041180580682999</v>
      </c>
      <c r="I100" s="90">
        <v>0</v>
      </c>
      <c r="J100" s="91">
        <v>574.66020000000003</v>
      </c>
      <c r="K100" s="91">
        <v>767.10429999999997</v>
      </c>
      <c r="L100" s="91">
        <v>214.62430000000001</v>
      </c>
      <c r="M100" s="91">
        <v>46.551299999999998</v>
      </c>
      <c r="N100" s="91">
        <v>0</v>
      </c>
      <c r="O100" s="91">
        <v>1341.7645</v>
      </c>
      <c r="P100" s="91">
        <v>2298.6410000000001</v>
      </c>
      <c r="Q100" s="91">
        <v>767.10400000000004</v>
      </c>
      <c r="R100" s="91">
        <v>0</v>
      </c>
      <c r="S100" s="91">
        <v>0</v>
      </c>
      <c r="T100" s="91">
        <v>0</v>
      </c>
      <c r="U100" s="91">
        <v>3065.7449999999999</v>
      </c>
      <c r="V100" s="92">
        <v>5759421</v>
      </c>
      <c r="W100" s="92">
        <v>122236</v>
      </c>
    </row>
    <row r="101" spans="1:23" x14ac:dyDescent="0.35">
      <c r="A101" s="94" t="s">
        <v>253</v>
      </c>
      <c r="B101" s="241" t="s">
        <v>258</v>
      </c>
      <c r="C101" s="89" t="s">
        <v>259</v>
      </c>
      <c r="D101" s="89" t="s">
        <v>200</v>
      </c>
      <c r="E101" s="90">
        <v>49.089876194953803</v>
      </c>
      <c r="F101" s="90">
        <v>36.224599070156202</v>
      </c>
      <c r="G101" s="90">
        <v>13.3808702920127</v>
      </c>
      <c r="H101" s="90">
        <v>1.2635166901739501</v>
      </c>
      <c r="I101" s="90">
        <v>4.1137752703337999E-2</v>
      </c>
      <c r="J101" s="91">
        <v>751.78200000000004</v>
      </c>
      <c r="K101" s="91">
        <v>554.75800000000004</v>
      </c>
      <c r="L101" s="91">
        <v>204.92</v>
      </c>
      <c r="M101" s="91">
        <v>19.350000000000001</v>
      </c>
      <c r="N101" s="91">
        <v>0.63</v>
      </c>
      <c r="O101" s="91">
        <v>1306.54</v>
      </c>
      <c r="P101" s="91">
        <v>3007.1280000000002</v>
      </c>
      <c r="Q101" s="91">
        <v>554.75800000000004</v>
      </c>
      <c r="R101" s="91">
        <v>0</v>
      </c>
      <c r="S101" s="91">
        <v>0</v>
      </c>
      <c r="T101" s="91">
        <v>0</v>
      </c>
      <c r="U101" s="91">
        <v>3561.886</v>
      </c>
      <c r="V101" s="92">
        <v>4655610</v>
      </c>
      <c r="W101" s="92">
        <v>90139</v>
      </c>
    </row>
    <row r="102" spans="1:23" x14ac:dyDescent="0.35">
      <c r="A102" s="94" t="s">
        <v>253</v>
      </c>
      <c r="B102" s="241" t="s">
        <v>260</v>
      </c>
      <c r="C102" s="89" t="s">
        <v>261</v>
      </c>
      <c r="D102" s="89" t="s">
        <v>198</v>
      </c>
      <c r="E102" s="90">
        <v>28.7875277377122</v>
      </c>
      <c r="F102" s="90">
        <v>42.261165816043501</v>
      </c>
      <c r="G102" s="90">
        <v>26.342309025851499</v>
      </c>
      <c r="H102" s="90">
        <v>2.4400234383667998</v>
      </c>
      <c r="I102" s="90">
        <v>0.16897398202596201</v>
      </c>
      <c r="J102" s="91">
        <v>415.13920000000002</v>
      </c>
      <c r="K102" s="91">
        <v>609.43979999999999</v>
      </c>
      <c r="L102" s="91">
        <v>379.87720000000002</v>
      </c>
      <c r="M102" s="91">
        <v>35.187100000000001</v>
      </c>
      <c r="N102" s="91">
        <v>2.4367000000000001</v>
      </c>
      <c r="O102" s="91">
        <v>1024.579</v>
      </c>
      <c r="P102" s="91">
        <v>1660.557</v>
      </c>
      <c r="Q102" s="91">
        <v>609.44000000000005</v>
      </c>
      <c r="R102" s="91">
        <v>0</v>
      </c>
      <c r="S102" s="91">
        <v>0</v>
      </c>
      <c r="T102" s="91">
        <v>0</v>
      </c>
      <c r="U102" s="91">
        <v>2269.9969999999998</v>
      </c>
      <c r="V102" s="92">
        <v>17424207</v>
      </c>
      <c r="W102" s="92">
        <v>402608</v>
      </c>
    </row>
    <row r="103" spans="1:23" x14ac:dyDescent="0.35">
      <c r="A103" s="94" t="s">
        <v>253</v>
      </c>
      <c r="B103" s="241" t="s">
        <v>260</v>
      </c>
      <c r="C103" s="89" t="s">
        <v>261</v>
      </c>
      <c r="D103" s="89" t="s">
        <v>199</v>
      </c>
      <c r="E103" s="90">
        <v>35.430964534631002</v>
      </c>
      <c r="F103" s="90">
        <v>46.462029337110302</v>
      </c>
      <c r="G103" s="90">
        <v>16.925174241680601</v>
      </c>
      <c r="H103" s="90">
        <v>1.1818318865781301</v>
      </c>
      <c r="I103" s="90">
        <v>0</v>
      </c>
      <c r="J103" s="91">
        <v>505.30930000000001</v>
      </c>
      <c r="K103" s="91">
        <v>662.63220000000001</v>
      </c>
      <c r="L103" s="91">
        <v>241.3835</v>
      </c>
      <c r="M103" s="91">
        <v>16.8551</v>
      </c>
      <c r="N103" s="91">
        <v>0</v>
      </c>
      <c r="O103" s="91">
        <v>1167.9414999999999</v>
      </c>
      <c r="P103" s="91">
        <v>2021.2370000000001</v>
      </c>
      <c r="Q103" s="91">
        <v>662.63199999999995</v>
      </c>
      <c r="R103" s="91">
        <v>0</v>
      </c>
      <c r="S103" s="91">
        <v>0</v>
      </c>
      <c r="T103" s="91">
        <v>0</v>
      </c>
      <c r="U103" s="91">
        <v>2683.8690000000001</v>
      </c>
      <c r="V103" s="92">
        <v>5042016</v>
      </c>
      <c r="W103" s="92">
        <v>122068</v>
      </c>
    </row>
    <row r="104" spans="1:23" x14ac:dyDescent="0.35">
      <c r="A104" s="94" t="s">
        <v>253</v>
      </c>
      <c r="B104" s="243" t="s">
        <v>260</v>
      </c>
      <c r="C104" s="89" t="s">
        <v>261</v>
      </c>
      <c r="D104" s="94" t="s">
        <v>200</v>
      </c>
      <c r="E104" s="95">
        <v>41.486310208432698</v>
      </c>
      <c r="F104" s="95">
        <v>42.202780037590799</v>
      </c>
      <c r="G104" s="95">
        <v>15.278564816113599</v>
      </c>
      <c r="H104" s="95">
        <v>0.92714674446657497</v>
      </c>
      <c r="I104" s="95">
        <v>0.105198193396359</v>
      </c>
      <c r="J104" s="96">
        <v>591.54499999999996</v>
      </c>
      <c r="K104" s="96">
        <v>601.76099999999997</v>
      </c>
      <c r="L104" s="96">
        <v>217.85400000000001</v>
      </c>
      <c r="M104" s="96">
        <v>13.22</v>
      </c>
      <c r="N104" s="96">
        <v>1.5</v>
      </c>
      <c r="O104" s="96">
        <v>1193.306</v>
      </c>
      <c r="P104" s="96">
        <v>2366.1799999999998</v>
      </c>
      <c r="Q104" s="96">
        <v>601.76099999999997</v>
      </c>
      <c r="R104" s="96">
        <v>0</v>
      </c>
      <c r="S104" s="96">
        <v>0</v>
      </c>
      <c r="T104" s="96">
        <v>0</v>
      </c>
      <c r="U104" s="91">
        <v>2967.9409999999998</v>
      </c>
      <c r="V104" s="92">
        <v>3879283</v>
      </c>
      <c r="W104" s="97">
        <v>100904</v>
      </c>
    </row>
    <row r="105" spans="1:23" x14ac:dyDescent="0.35">
      <c r="A105" s="94" t="s">
        <v>253</v>
      </c>
      <c r="B105" s="243" t="s">
        <v>262</v>
      </c>
      <c r="C105" s="89" t="s">
        <v>263</v>
      </c>
      <c r="D105" s="94" t="s">
        <v>198</v>
      </c>
      <c r="E105" s="95">
        <v>30.1225411693609</v>
      </c>
      <c r="F105" s="95">
        <v>41.002266203353997</v>
      </c>
      <c r="G105" s="95">
        <v>26.3511859797553</v>
      </c>
      <c r="H105" s="95">
        <v>2.22130231152742</v>
      </c>
      <c r="I105" s="95">
        <v>0.30270433600241697</v>
      </c>
      <c r="J105" s="96">
        <v>99.690600000000003</v>
      </c>
      <c r="K105" s="96">
        <v>135.697</v>
      </c>
      <c r="L105" s="96">
        <v>87.209299999999999</v>
      </c>
      <c r="M105" s="96">
        <v>7.3513999999999999</v>
      </c>
      <c r="N105" s="96">
        <v>1.0018</v>
      </c>
      <c r="O105" s="96">
        <v>235.38759999999999</v>
      </c>
      <c r="P105" s="96">
        <v>398.762</v>
      </c>
      <c r="Q105" s="96">
        <v>135.697</v>
      </c>
      <c r="R105" s="96">
        <v>0</v>
      </c>
      <c r="S105" s="96">
        <v>0</v>
      </c>
      <c r="T105" s="96">
        <v>0</v>
      </c>
      <c r="U105" s="91">
        <v>534.45899999999995</v>
      </c>
      <c r="V105" s="92">
        <v>4102442</v>
      </c>
      <c r="W105" s="97">
        <v>67039</v>
      </c>
    </row>
    <row r="106" spans="1:23" x14ac:dyDescent="0.35">
      <c r="A106" s="94" t="s">
        <v>253</v>
      </c>
      <c r="B106" s="243" t="s">
        <v>262</v>
      </c>
      <c r="C106" s="89" t="s">
        <v>263</v>
      </c>
      <c r="D106" s="94" t="s">
        <v>199</v>
      </c>
      <c r="E106" s="95">
        <v>44.0784106360477</v>
      </c>
      <c r="F106" s="95">
        <v>47.335851337059999</v>
      </c>
      <c r="G106" s="95">
        <v>8.0720652666565993</v>
      </c>
      <c r="H106" s="95">
        <v>0.51367276023568498</v>
      </c>
      <c r="I106" s="95">
        <v>0</v>
      </c>
      <c r="J106" s="96">
        <v>145.8775</v>
      </c>
      <c r="K106" s="96">
        <v>156.65799999999999</v>
      </c>
      <c r="L106" s="96">
        <v>26.714500000000001</v>
      </c>
      <c r="M106" s="96">
        <v>1.7</v>
      </c>
      <c r="N106" s="96">
        <v>0</v>
      </c>
      <c r="O106" s="96">
        <v>302.53550000000001</v>
      </c>
      <c r="P106" s="96">
        <v>583.51</v>
      </c>
      <c r="Q106" s="96">
        <v>156.65799999999999</v>
      </c>
      <c r="R106" s="96">
        <v>0</v>
      </c>
      <c r="S106" s="96">
        <v>0</v>
      </c>
      <c r="T106" s="96">
        <v>0</v>
      </c>
      <c r="U106" s="91">
        <v>740.16800000000001</v>
      </c>
      <c r="V106" s="92">
        <v>1390507</v>
      </c>
      <c r="W106" s="97">
        <v>20962</v>
      </c>
    </row>
    <row r="107" spans="1:23" x14ac:dyDescent="0.35">
      <c r="A107" s="94" t="s">
        <v>253</v>
      </c>
      <c r="B107" s="243" t="s">
        <v>262</v>
      </c>
      <c r="C107" s="89" t="s">
        <v>263</v>
      </c>
      <c r="D107" s="94" t="s">
        <v>200</v>
      </c>
      <c r="E107" s="95">
        <v>46.565946517600899</v>
      </c>
      <c r="F107" s="95">
        <v>41.320441154252897</v>
      </c>
      <c r="G107" s="95">
        <v>12.1136123281462</v>
      </c>
      <c r="H107" s="95">
        <v>0</v>
      </c>
      <c r="I107" s="95">
        <v>0</v>
      </c>
      <c r="J107" s="96">
        <v>154.11000000000001</v>
      </c>
      <c r="K107" s="96">
        <v>136.75</v>
      </c>
      <c r="L107" s="96">
        <v>40.090000000000003</v>
      </c>
      <c r="M107" s="96">
        <v>0</v>
      </c>
      <c r="N107" s="96">
        <v>0</v>
      </c>
      <c r="O107" s="96">
        <v>290.86</v>
      </c>
      <c r="P107" s="96">
        <v>616.44000000000005</v>
      </c>
      <c r="Q107" s="96">
        <v>136.75</v>
      </c>
      <c r="R107" s="96">
        <v>0</v>
      </c>
      <c r="S107" s="96">
        <v>0</v>
      </c>
      <c r="T107" s="96">
        <v>0</v>
      </c>
      <c r="U107" s="91">
        <v>753.19</v>
      </c>
      <c r="V107" s="92">
        <v>984466</v>
      </c>
      <c r="W107" s="97">
        <v>11316</v>
      </c>
    </row>
    <row r="108" spans="1:23" x14ac:dyDescent="0.35">
      <c r="A108" s="94" t="s">
        <v>253</v>
      </c>
      <c r="B108" s="243" t="s">
        <v>264</v>
      </c>
      <c r="C108" s="89" t="s">
        <v>265</v>
      </c>
      <c r="D108" s="94" t="s">
        <v>198</v>
      </c>
      <c r="E108" s="95">
        <v>26.906724743687199</v>
      </c>
      <c r="F108" s="95">
        <v>41.701395081259903</v>
      </c>
      <c r="G108" s="95">
        <v>27.6690657681165</v>
      </c>
      <c r="H108" s="95">
        <v>3.46467300856773</v>
      </c>
      <c r="I108" s="95">
        <v>0.25814139836863798</v>
      </c>
      <c r="J108" s="96">
        <v>130.95769999999999</v>
      </c>
      <c r="K108" s="96">
        <v>202.9649</v>
      </c>
      <c r="L108" s="96">
        <v>134.66810000000001</v>
      </c>
      <c r="M108" s="96">
        <v>16.8629</v>
      </c>
      <c r="N108" s="96">
        <v>1.2564</v>
      </c>
      <c r="O108" s="96">
        <v>333.92259999999999</v>
      </c>
      <c r="P108" s="96">
        <v>523.83100000000002</v>
      </c>
      <c r="Q108" s="96">
        <v>202.965</v>
      </c>
      <c r="R108" s="96">
        <v>0</v>
      </c>
      <c r="S108" s="96">
        <v>0</v>
      </c>
      <c r="T108" s="96">
        <v>0</v>
      </c>
      <c r="U108" s="91">
        <v>726.79600000000005</v>
      </c>
      <c r="V108" s="92">
        <v>5578793</v>
      </c>
      <c r="W108" s="97">
        <v>125706</v>
      </c>
    </row>
    <row r="109" spans="1:23" x14ac:dyDescent="0.35">
      <c r="A109" s="94" t="s">
        <v>253</v>
      </c>
      <c r="B109" s="243" t="s">
        <v>264</v>
      </c>
      <c r="C109" s="89" t="s">
        <v>265</v>
      </c>
      <c r="D109" s="94" t="s">
        <v>199</v>
      </c>
      <c r="E109" s="95">
        <v>36.487625153514699</v>
      </c>
      <c r="F109" s="95">
        <v>40.956662017859699</v>
      </c>
      <c r="G109" s="95">
        <v>21.1084178097875</v>
      </c>
      <c r="H109" s="95">
        <v>1.44729501883808</v>
      </c>
      <c r="I109" s="95">
        <v>0</v>
      </c>
      <c r="J109" s="96">
        <v>175.2902</v>
      </c>
      <c r="K109" s="96">
        <v>196.75989999999999</v>
      </c>
      <c r="L109" s="96">
        <v>101.407</v>
      </c>
      <c r="M109" s="96">
        <v>6.9530000000000003</v>
      </c>
      <c r="N109" s="96">
        <v>0</v>
      </c>
      <c r="O109" s="96">
        <v>372.05009999999999</v>
      </c>
      <c r="P109" s="96">
        <v>701.16099999999994</v>
      </c>
      <c r="Q109" s="96">
        <v>196.76</v>
      </c>
      <c r="R109" s="96">
        <v>0</v>
      </c>
      <c r="S109" s="96">
        <v>0</v>
      </c>
      <c r="T109" s="96">
        <v>0</v>
      </c>
      <c r="U109" s="91">
        <v>897.92100000000005</v>
      </c>
      <c r="V109" s="92">
        <v>1686867</v>
      </c>
      <c r="W109" s="97">
        <v>48016</v>
      </c>
    </row>
    <row r="110" spans="1:23" x14ac:dyDescent="0.35">
      <c r="A110" s="94" t="s">
        <v>253</v>
      </c>
      <c r="B110" s="243" t="s">
        <v>264</v>
      </c>
      <c r="C110" s="89" t="s">
        <v>265</v>
      </c>
      <c r="D110" s="94" t="s">
        <v>200</v>
      </c>
      <c r="E110" s="95">
        <v>43.772472314109002</v>
      </c>
      <c r="F110" s="95">
        <v>43.010211419531103</v>
      </c>
      <c r="G110" s="95">
        <v>11.3168005588544</v>
      </c>
      <c r="H110" s="95">
        <v>1.9005157075054999</v>
      </c>
      <c r="I110" s="95">
        <v>0</v>
      </c>
      <c r="J110" s="96">
        <v>213.04499999999999</v>
      </c>
      <c r="K110" s="96">
        <v>209.33500000000001</v>
      </c>
      <c r="L110" s="96">
        <v>55.08</v>
      </c>
      <c r="M110" s="96">
        <v>9.25</v>
      </c>
      <c r="N110" s="96">
        <v>0</v>
      </c>
      <c r="O110" s="96">
        <v>422.38</v>
      </c>
      <c r="P110" s="96">
        <v>852.18</v>
      </c>
      <c r="Q110" s="96">
        <v>209.33500000000001</v>
      </c>
      <c r="R110" s="96">
        <v>0</v>
      </c>
      <c r="S110" s="96">
        <v>0</v>
      </c>
      <c r="T110" s="96">
        <v>0</v>
      </c>
      <c r="U110" s="91">
        <v>1061.5150000000001</v>
      </c>
      <c r="V110" s="92">
        <v>1387463</v>
      </c>
      <c r="W110" s="97">
        <v>31835</v>
      </c>
    </row>
    <row r="111" spans="1:23" x14ac:dyDescent="0.35">
      <c r="A111" s="94" t="s">
        <v>253</v>
      </c>
      <c r="B111" s="243" t="s">
        <v>266</v>
      </c>
      <c r="C111" s="89" t="s">
        <v>267</v>
      </c>
      <c r="D111" s="94" t="s">
        <v>198</v>
      </c>
      <c r="E111" s="95">
        <v>24.923748481554899</v>
      </c>
      <c r="F111" s="95">
        <v>38.126098075570603</v>
      </c>
      <c r="G111" s="95">
        <v>30.6828175947829</v>
      </c>
      <c r="H111" s="95">
        <v>5.7290390639984601</v>
      </c>
      <c r="I111" s="95">
        <v>0.53829678409308901</v>
      </c>
      <c r="J111" s="96">
        <v>77.966499999999996</v>
      </c>
      <c r="K111" s="96">
        <v>119.26609999999999</v>
      </c>
      <c r="L111" s="96">
        <v>95.981999999999999</v>
      </c>
      <c r="M111" s="96">
        <v>17.921600000000002</v>
      </c>
      <c r="N111" s="96">
        <v>1.6839</v>
      </c>
      <c r="O111" s="96">
        <v>197.23249999999999</v>
      </c>
      <c r="P111" s="96">
        <v>311.86599999999999</v>
      </c>
      <c r="Q111" s="96">
        <v>119.26600000000001</v>
      </c>
      <c r="R111" s="96">
        <v>0</v>
      </c>
      <c r="S111" s="96">
        <v>0</v>
      </c>
      <c r="T111" s="96">
        <v>0</v>
      </c>
      <c r="U111" s="91">
        <v>431.13200000000001</v>
      </c>
      <c r="V111" s="92">
        <v>3309315</v>
      </c>
      <c r="W111" s="98">
        <v>82326</v>
      </c>
    </row>
    <row r="112" spans="1:23" x14ac:dyDescent="0.35">
      <c r="A112" s="94" t="s">
        <v>253</v>
      </c>
      <c r="B112" s="243" t="s">
        <v>266</v>
      </c>
      <c r="C112" s="89" t="s">
        <v>267</v>
      </c>
      <c r="D112" s="94" t="s">
        <v>199</v>
      </c>
      <c r="E112" s="95">
        <v>36.115545975162497</v>
      </c>
      <c r="F112" s="95">
        <v>41.2766971237372</v>
      </c>
      <c r="G112" s="95">
        <v>20.217305836175299</v>
      </c>
      <c r="H112" s="95">
        <v>2.3904510649250401</v>
      </c>
      <c r="I112" s="95">
        <v>0</v>
      </c>
      <c r="J112" s="96">
        <v>112.2543</v>
      </c>
      <c r="K112" s="96">
        <v>128.2962</v>
      </c>
      <c r="L112" s="96">
        <v>62.839399999999998</v>
      </c>
      <c r="M112" s="96">
        <v>7.43</v>
      </c>
      <c r="N112" s="96">
        <v>0</v>
      </c>
      <c r="O112" s="96">
        <v>240.5506</v>
      </c>
      <c r="P112" s="96">
        <v>449.017</v>
      </c>
      <c r="Q112" s="96">
        <v>128.29599999999999</v>
      </c>
      <c r="R112" s="96">
        <v>0</v>
      </c>
      <c r="S112" s="96">
        <v>0</v>
      </c>
      <c r="T112" s="96">
        <v>0</v>
      </c>
      <c r="U112" s="91">
        <v>577.31399999999996</v>
      </c>
      <c r="V112" s="92">
        <v>1084561</v>
      </c>
      <c r="W112" s="98">
        <v>25217</v>
      </c>
    </row>
    <row r="113" spans="1:23" x14ac:dyDescent="0.35">
      <c r="A113" s="94" t="s">
        <v>253</v>
      </c>
      <c r="B113" s="243" t="s">
        <v>266</v>
      </c>
      <c r="C113" s="89" t="s">
        <v>267</v>
      </c>
      <c r="D113" s="94" t="s">
        <v>200</v>
      </c>
      <c r="E113" s="95">
        <v>38.754954453793196</v>
      </c>
      <c r="F113" s="95">
        <v>45.111953271677898</v>
      </c>
      <c r="G113" s="95">
        <v>13.647173353730601</v>
      </c>
      <c r="H113" s="95">
        <v>2.4859189207982699</v>
      </c>
      <c r="I113" s="95">
        <v>0</v>
      </c>
      <c r="J113" s="99">
        <v>111.467</v>
      </c>
      <c r="K113" s="99">
        <v>129.751</v>
      </c>
      <c r="L113" s="99">
        <v>39.252000000000002</v>
      </c>
      <c r="M113" s="99">
        <v>7.15</v>
      </c>
      <c r="N113" s="99">
        <v>0</v>
      </c>
      <c r="O113" s="99">
        <v>241.21799999999999</v>
      </c>
      <c r="P113" s="99">
        <v>445.86799999999999</v>
      </c>
      <c r="Q113" s="99">
        <v>129.751</v>
      </c>
      <c r="R113" s="99">
        <v>0</v>
      </c>
      <c r="S113" s="99">
        <v>0</v>
      </c>
      <c r="T113" s="99">
        <v>0</v>
      </c>
      <c r="U113" s="91">
        <v>575.61900000000003</v>
      </c>
      <c r="V113" s="92">
        <v>752368</v>
      </c>
      <c r="W113" s="98">
        <v>20123</v>
      </c>
    </row>
    <row r="114" spans="1:23" x14ac:dyDescent="0.35">
      <c r="A114" s="94" t="s">
        <v>253</v>
      </c>
      <c r="B114" s="243" t="s">
        <v>268</v>
      </c>
      <c r="C114" s="89" t="s">
        <v>269</v>
      </c>
      <c r="D114" s="94" t="s">
        <v>198</v>
      </c>
      <c r="E114" s="95">
        <v>19.058734646344</v>
      </c>
      <c r="F114" s="95">
        <v>42.492523309724497</v>
      </c>
      <c r="G114" s="95">
        <v>29.5451128315181</v>
      </c>
      <c r="H114" s="95">
        <v>7.6504786458752996</v>
      </c>
      <c r="I114" s="95">
        <v>1.2531505665380001</v>
      </c>
      <c r="J114" s="99">
        <v>260.21080000000001</v>
      </c>
      <c r="K114" s="99">
        <v>580.15470000000005</v>
      </c>
      <c r="L114" s="99">
        <v>403.38240000000002</v>
      </c>
      <c r="M114" s="99">
        <v>104.4528</v>
      </c>
      <c r="N114" s="99">
        <v>17.109400000000001</v>
      </c>
      <c r="O114" s="99">
        <v>840.3655</v>
      </c>
      <c r="P114" s="99">
        <v>1040.8430000000001</v>
      </c>
      <c r="Q114" s="99">
        <v>580.15499999999997</v>
      </c>
      <c r="R114" s="99">
        <v>0</v>
      </c>
      <c r="S114" s="99">
        <v>0</v>
      </c>
      <c r="T114" s="99">
        <v>0</v>
      </c>
      <c r="U114" s="91">
        <v>1620.998</v>
      </c>
      <c r="V114" s="92">
        <v>16175343</v>
      </c>
      <c r="W114" s="98">
        <v>696914</v>
      </c>
    </row>
    <row r="115" spans="1:23" x14ac:dyDescent="0.35">
      <c r="A115" s="94" t="s">
        <v>253</v>
      </c>
      <c r="B115" s="243" t="s">
        <v>268</v>
      </c>
      <c r="C115" s="89" t="s">
        <v>269</v>
      </c>
      <c r="D115" s="94" t="s">
        <v>199</v>
      </c>
      <c r="E115" s="95">
        <v>35.293394616487298</v>
      </c>
      <c r="F115" s="95">
        <v>46.902786563213397</v>
      </c>
      <c r="G115" s="95">
        <v>13.572948948402299</v>
      </c>
      <c r="H115" s="95">
        <v>3.1447397362093898</v>
      </c>
      <c r="I115" s="95">
        <v>1.0861301356875801</v>
      </c>
      <c r="J115" s="99">
        <v>465.33280000000002</v>
      </c>
      <c r="K115" s="99">
        <v>618.39919999999995</v>
      </c>
      <c r="L115" s="99">
        <v>178.95529999999999</v>
      </c>
      <c r="M115" s="99">
        <v>41.462499999999999</v>
      </c>
      <c r="N115" s="99">
        <v>14.3203</v>
      </c>
      <c r="O115" s="99">
        <v>1083.732</v>
      </c>
      <c r="P115" s="99">
        <v>1861.3309999999999</v>
      </c>
      <c r="Q115" s="99">
        <v>618.399</v>
      </c>
      <c r="R115" s="99">
        <v>0</v>
      </c>
      <c r="S115" s="99">
        <v>0</v>
      </c>
      <c r="T115" s="99">
        <v>0</v>
      </c>
      <c r="U115" s="91">
        <v>2479.73</v>
      </c>
      <c r="V115" s="92">
        <v>6056069</v>
      </c>
      <c r="W115" s="98">
        <v>239182</v>
      </c>
    </row>
    <row r="116" spans="1:23" x14ac:dyDescent="0.35">
      <c r="A116" s="94" t="s">
        <v>253</v>
      </c>
      <c r="B116" s="243" t="s">
        <v>268</v>
      </c>
      <c r="C116" s="89" t="s">
        <v>269</v>
      </c>
      <c r="D116" s="94" t="s">
        <v>200</v>
      </c>
      <c r="E116" s="95">
        <v>38.157978151793202</v>
      </c>
      <c r="F116" s="95">
        <v>44.555961870008602</v>
      </c>
      <c r="G116" s="95">
        <v>16.044670537391699</v>
      </c>
      <c r="H116" s="95">
        <v>1.24138944080651</v>
      </c>
      <c r="I116" s="95">
        <v>0</v>
      </c>
      <c r="J116" s="99">
        <v>493.56200000000001</v>
      </c>
      <c r="K116" s="99">
        <v>576.31799999999998</v>
      </c>
      <c r="L116" s="99">
        <v>207.53299999999999</v>
      </c>
      <c r="M116" s="99">
        <v>16.056999999999999</v>
      </c>
      <c r="N116" s="99">
        <v>0</v>
      </c>
      <c r="O116" s="99">
        <v>1069.8800000000001</v>
      </c>
      <c r="P116" s="99">
        <v>1974.248</v>
      </c>
      <c r="Q116" s="99">
        <v>576.31799999999998</v>
      </c>
      <c r="R116" s="99">
        <v>0</v>
      </c>
      <c r="S116" s="99">
        <v>0</v>
      </c>
      <c r="T116" s="99">
        <v>0</v>
      </c>
      <c r="U116" s="91">
        <v>2550.5659999999998</v>
      </c>
      <c r="V116" s="92">
        <v>4333868</v>
      </c>
      <c r="W116" s="98">
        <v>179275</v>
      </c>
    </row>
    <row r="117" spans="1:23" x14ac:dyDescent="0.35">
      <c r="A117" s="94" t="s">
        <v>253</v>
      </c>
      <c r="B117" s="243" t="s">
        <v>270</v>
      </c>
      <c r="C117" s="89" t="s">
        <v>271</v>
      </c>
      <c r="D117" s="94" t="s">
        <v>198</v>
      </c>
      <c r="E117" s="95">
        <v>25.572488346928601</v>
      </c>
      <c r="F117" s="95">
        <v>36.780597636091201</v>
      </c>
      <c r="G117" s="95">
        <v>26.927360787414699</v>
      </c>
      <c r="H117" s="95">
        <v>8.8115573497586102</v>
      </c>
      <c r="I117" s="95">
        <v>1.9079958798068899</v>
      </c>
      <c r="J117" s="99">
        <v>245.78229999999999</v>
      </c>
      <c r="K117" s="99">
        <v>353.50569999999999</v>
      </c>
      <c r="L117" s="99">
        <v>258.80430000000001</v>
      </c>
      <c r="M117" s="99">
        <v>84.689599999999999</v>
      </c>
      <c r="N117" s="99">
        <v>18.338100000000001</v>
      </c>
      <c r="O117" s="99">
        <v>599.28800000000001</v>
      </c>
      <c r="P117" s="99">
        <v>983.12900000000002</v>
      </c>
      <c r="Q117" s="99">
        <v>353.50599999999997</v>
      </c>
      <c r="R117" s="99">
        <v>0</v>
      </c>
      <c r="S117" s="99">
        <v>0</v>
      </c>
      <c r="T117" s="99">
        <v>0</v>
      </c>
      <c r="U117" s="91">
        <v>1336.635</v>
      </c>
      <c r="V117" s="92">
        <v>13337789</v>
      </c>
      <c r="W117" s="98">
        <v>468997</v>
      </c>
    </row>
    <row r="118" spans="1:23" x14ac:dyDescent="0.35">
      <c r="A118" s="94" t="s">
        <v>253</v>
      </c>
      <c r="B118" s="243" t="s">
        <v>270</v>
      </c>
      <c r="C118" s="89" t="s">
        <v>271</v>
      </c>
      <c r="D118" s="94" t="s">
        <v>199</v>
      </c>
      <c r="E118" s="95">
        <v>40.352279838587897</v>
      </c>
      <c r="F118" s="95">
        <v>42.725781705185497</v>
      </c>
      <c r="G118" s="95">
        <v>14.227765909238</v>
      </c>
      <c r="H118" s="95">
        <v>0.96136574523639995</v>
      </c>
      <c r="I118" s="95">
        <v>1.73280680175223</v>
      </c>
      <c r="J118" s="99">
        <v>373.99299999999999</v>
      </c>
      <c r="K118" s="99">
        <v>395.99110000000002</v>
      </c>
      <c r="L118" s="99">
        <v>131.86580000000001</v>
      </c>
      <c r="M118" s="99">
        <v>8.9100999999999999</v>
      </c>
      <c r="N118" s="99">
        <v>16.059999999999999</v>
      </c>
      <c r="O118" s="99">
        <v>769.98410000000001</v>
      </c>
      <c r="P118" s="99">
        <v>1495.972</v>
      </c>
      <c r="Q118" s="99">
        <v>395.99099999999999</v>
      </c>
      <c r="R118" s="99">
        <v>0</v>
      </c>
      <c r="S118" s="99">
        <v>0</v>
      </c>
      <c r="T118" s="99">
        <v>0</v>
      </c>
      <c r="U118" s="91">
        <v>1891.963</v>
      </c>
      <c r="V118" s="92">
        <v>4620603</v>
      </c>
      <c r="W118" s="98">
        <v>176319</v>
      </c>
    </row>
    <row r="119" spans="1:23" x14ac:dyDescent="0.35">
      <c r="A119" s="94" t="s">
        <v>253</v>
      </c>
      <c r="B119" s="243" t="s">
        <v>270</v>
      </c>
      <c r="C119" s="89" t="s">
        <v>271</v>
      </c>
      <c r="D119" s="94" t="s">
        <v>200</v>
      </c>
      <c r="E119" s="95">
        <v>37.539423691200703</v>
      </c>
      <c r="F119" s="95">
        <v>42.2839402396243</v>
      </c>
      <c r="G119" s="95">
        <v>18.1155083330531</v>
      </c>
      <c r="H119" s="95">
        <v>1.9950012889053299</v>
      </c>
      <c r="I119" s="95">
        <v>6.61264472165249E-2</v>
      </c>
      <c r="J119" s="99">
        <v>334.93799999999999</v>
      </c>
      <c r="K119" s="99">
        <v>377.27</v>
      </c>
      <c r="L119" s="99">
        <v>161.63200000000001</v>
      </c>
      <c r="M119" s="99">
        <v>17.8</v>
      </c>
      <c r="N119" s="99">
        <v>0.59</v>
      </c>
      <c r="O119" s="99">
        <v>712.20799999999997</v>
      </c>
      <c r="P119" s="99">
        <v>1339.752</v>
      </c>
      <c r="Q119" s="99">
        <v>377.27</v>
      </c>
      <c r="R119" s="99">
        <v>0</v>
      </c>
      <c r="S119" s="99">
        <v>0</v>
      </c>
      <c r="T119" s="99">
        <v>0</v>
      </c>
      <c r="U119" s="91">
        <v>1717.0219999999999</v>
      </c>
      <c r="V119" s="92">
        <v>2917533</v>
      </c>
      <c r="W119" s="98">
        <v>88611</v>
      </c>
    </row>
    <row r="120" spans="1:23" ht="31" x14ac:dyDescent="0.35">
      <c r="A120" s="94" t="s">
        <v>253</v>
      </c>
      <c r="B120" s="243" t="s">
        <v>272</v>
      </c>
      <c r="C120" s="89" t="s">
        <v>273</v>
      </c>
      <c r="D120" s="94" t="s">
        <v>198</v>
      </c>
      <c r="E120" s="95">
        <v>23.848419009220901</v>
      </c>
      <c r="F120" s="95">
        <v>39.315924391184801</v>
      </c>
      <c r="G120" s="95">
        <v>26.386537001779502</v>
      </c>
      <c r="H120" s="95">
        <v>9.5659237689924197</v>
      </c>
      <c r="I120" s="95">
        <v>0.88319582882243897</v>
      </c>
      <c r="J120" s="99">
        <v>191.64830000000001</v>
      </c>
      <c r="K120" s="99">
        <v>315.94670000000002</v>
      </c>
      <c r="L120" s="99">
        <v>212.04490000000001</v>
      </c>
      <c r="M120" s="99">
        <v>76.872699999999995</v>
      </c>
      <c r="N120" s="99">
        <v>7.0975000000000001</v>
      </c>
      <c r="O120" s="99">
        <v>507.59500000000003</v>
      </c>
      <c r="P120" s="99">
        <v>766.59299999999996</v>
      </c>
      <c r="Q120" s="99">
        <v>315.947</v>
      </c>
      <c r="R120" s="99">
        <v>0</v>
      </c>
      <c r="S120" s="99">
        <v>0</v>
      </c>
      <c r="T120" s="99">
        <v>0</v>
      </c>
      <c r="U120" s="91">
        <v>1082.54</v>
      </c>
      <c r="V120" s="92">
        <v>8309440</v>
      </c>
      <c r="W120" s="98">
        <v>295924</v>
      </c>
    </row>
    <row r="121" spans="1:23" ht="31" x14ac:dyDescent="0.35">
      <c r="A121" s="94" t="s">
        <v>253</v>
      </c>
      <c r="B121" s="243" t="s">
        <v>272</v>
      </c>
      <c r="C121" s="89" t="s">
        <v>273</v>
      </c>
      <c r="D121" s="94" t="s">
        <v>199</v>
      </c>
      <c r="E121" s="95">
        <v>36.6408107029268</v>
      </c>
      <c r="F121" s="95">
        <v>42.805842057145803</v>
      </c>
      <c r="G121" s="95">
        <v>16.530349853852002</v>
      </c>
      <c r="H121" s="95">
        <v>2.7714039221745801</v>
      </c>
      <c r="I121" s="95">
        <v>1.2515934639008</v>
      </c>
      <c r="J121" s="99">
        <v>284.55619999999999</v>
      </c>
      <c r="K121" s="99">
        <v>332.43450000000001</v>
      </c>
      <c r="L121" s="99">
        <v>128.37639999999999</v>
      </c>
      <c r="M121" s="99">
        <v>21.523</v>
      </c>
      <c r="N121" s="99">
        <v>9.7200000000000006</v>
      </c>
      <c r="O121" s="99">
        <v>616.99069999999995</v>
      </c>
      <c r="P121" s="99">
        <v>1138.2249999999999</v>
      </c>
      <c r="Q121" s="99">
        <v>332.43400000000003</v>
      </c>
      <c r="R121" s="99">
        <v>0</v>
      </c>
      <c r="S121" s="99">
        <v>0</v>
      </c>
      <c r="T121" s="99">
        <v>0</v>
      </c>
      <c r="U121" s="91">
        <v>1470.6590000000001</v>
      </c>
      <c r="V121" s="92">
        <v>2762834</v>
      </c>
      <c r="W121" s="98">
        <v>115991</v>
      </c>
    </row>
    <row r="122" spans="1:23" ht="31" x14ac:dyDescent="0.35">
      <c r="A122" s="94" t="s">
        <v>253</v>
      </c>
      <c r="B122" s="243" t="s">
        <v>272</v>
      </c>
      <c r="C122" s="89" t="s">
        <v>273</v>
      </c>
      <c r="D122" s="94" t="s">
        <v>200</v>
      </c>
      <c r="E122" s="95">
        <v>43.196628555819998</v>
      </c>
      <c r="F122" s="95">
        <v>35.671102092844798</v>
      </c>
      <c r="G122" s="95">
        <v>17.962435452192398</v>
      </c>
      <c r="H122" s="95">
        <v>2.7828722311104199</v>
      </c>
      <c r="I122" s="95">
        <v>0.386961668032414</v>
      </c>
      <c r="J122" s="99">
        <v>332.1</v>
      </c>
      <c r="K122" s="99">
        <v>274.24299999999999</v>
      </c>
      <c r="L122" s="99">
        <v>138.09700000000001</v>
      </c>
      <c r="M122" s="99">
        <v>21.395</v>
      </c>
      <c r="N122" s="99">
        <v>2.9750000000000001</v>
      </c>
      <c r="O122" s="99">
        <v>606.34299999999996</v>
      </c>
      <c r="P122" s="99">
        <v>1328.4</v>
      </c>
      <c r="Q122" s="99">
        <v>274.24299999999999</v>
      </c>
      <c r="R122" s="99">
        <v>0</v>
      </c>
      <c r="S122" s="99">
        <v>0</v>
      </c>
      <c r="T122" s="99">
        <v>0</v>
      </c>
      <c r="U122" s="91">
        <v>1602.643</v>
      </c>
      <c r="V122" s="92">
        <v>2094753</v>
      </c>
      <c r="W122" s="98">
        <v>83413</v>
      </c>
    </row>
    <row r="123" spans="1:23" x14ac:dyDescent="0.35">
      <c r="A123" s="94"/>
      <c r="B123" s="243"/>
      <c r="C123" s="89"/>
      <c r="D123" s="94"/>
      <c r="E123" s="95"/>
      <c r="F123" s="95"/>
      <c r="G123" s="95"/>
      <c r="H123" s="95"/>
      <c r="I123" s="95"/>
      <c r="J123" s="99"/>
      <c r="K123" s="99"/>
      <c r="L123" s="99"/>
      <c r="M123" s="99"/>
      <c r="N123" s="99"/>
      <c r="O123" s="99"/>
      <c r="P123" s="99"/>
      <c r="Q123" s="99"/>
      <c r="R123" s="99"/>
      <c r="S123" s="99"/>
      <c r="T123" s="99"/>
      <c r="U123" s="91"/>
      <c r="V123" s="92"/>
      <c r="W123" s="98"/>
    </row>
    <row r="124" spans="1:23" x14ac:dyDescent="0.35">
      <c r="A124" s="94"/>
      <c r="B124" s="243"/>
      <c r="C124" s="89"/>
      <c r="D124" s="94"/>
      <c r="E124" s="95"/>
      <c r="F124" s="95"/>
      <c r="G124" s="95"/>
      <c r="H124" s="95"/>
      <c r="I124" s="95"/>
      <c r="J124" s="99"/>
      <c r="K124" s="99"/>
      <c r="L124" s="99"/>
      <c r="M124" s="99"/>
      <c r="N124" s="99"/>
      <c r="O124" s="99"/>
      <c r="P124" s="99"/>
      <c r="Q124" s="99"/>
      <c r="R124" s="99"/>
      <c r="S124" s="99"/>
      <c r="T124" s="99"/>
      <c r="U124" s="91"/>
      <c r="V124" s="92"/>
      <c r="W124" s="98"/>
    </row>
    <row r="125" spans="1:23" x14ac:dyDescent="0.35">
      <c r="A125" s="94"/>
      <c r="B125" s="243"/>
      <c r="C125" s="89"/>
      <c r="D125" s="94"/>
      <c r="E125" s="95"/>
      <c r="F125" s="95"/>
      <c r="G125" s="95"/>
      <c r="H125" s="95"/>
      <c r="I125" s="95"/>
      <c r="J125" s="99"/>
      <c r="K125" s="99"/>
      <c r="L125" s="99"/>
      <c r="M125" s="99"/>
      <c r="N125" s="99"/>
      <c r="O125" s="99"/>
      <c r="P125" s="99"/>
      <c r="Q125" s="99"/>
      <c r="R125" s="99"/>
      <c r="S125" s="99"/>
      <c r="T125" s="99"/>
      <c r="U125" s="91"/>
      <c r="V125" s="92"/>
      <c r="W125" s="98"/>
    </row>
    <row r="126" spans="1:23" x14ac:dyDescent="0.35">
      <c r="A126" s="94"/>
      <c r="B126" s="243"/>
      <c r="C126" s="89"/>
      <c r="D126" s="94"/>
      <c r="E126" s="95"/>
      <c r="F126" s="95"/>
      <c r="G126" s="95"/>
      <c r="H126" s="95"/>
      <c r="I126" s="95"/>
      <c r="J126" s="99"/>
      <c r="K126" s="99"/>
      <c r="L126" s="99"/>
      <c r="M126" s="99"/>
      <c r="N126" s="99"/>
      <c r="O126" s="99"/>
      <c r="P126" s="99"/>
      <c r="Q126" s="99"/>
      <c r="R126" s="99"/>
      <c r="S126" s="99"/>
      <c r="T126" s="99"/>
      <c r="U126" s="91"/>
      <c r="V126" s="92"/>
      <c r="W126" s="98"/>
    </row>
    <row r="127" spans="1:23" x14ac:dyDescent="0.35">
      <c r="A127" s="94"/>
      <c r="B127" s="243"/>
      <c r="C127" s="89"/>
      <c r="D127" s="94"/>
      <c r="E127" s="95"/>
      <c r="F127" s="95"/>
      <c r="G127" s="95"/>
      <c r="H127" s="95"/>
      <c r="I127" s="95"/>
      <c r="J127" s="99"/>
      <c r="K127" s="99"/>
      <c r="L127" s="99"/>
      <c r="M127" s="99"/>
      <c r="N127" s="99"/>
      <c r="O127" s="99"/>
      <c r="P127" s="99"/>
      <c r="Q127" s="99"/>
      <c r="R127" s="99"/>
      <c r="S127" s="99"/>
      <c r="T127" s="99"/>
      <c r="U127" s="91"/>
      <c r="V127" s="92"/>
      <c r="W127" s="98"/>
    </row>
    <row r="128" spans="1:23" x14ac:dyDescent="0.35">
      <c r="A128" s="94"/>
      <c r="B128" s="243"/>
      <c r="C128" s="89"/>
      <c r="D128" s="94"/>
      <c r="E128" s="95"/>
      <c r="F128" s="95"/>
      <c r="G128" s="95"/>
      <c r="H128" s="95"/>
      <c r="I128" s="95"/>
      <c r="J128" s="99"/>
      <c r="K128" s="99"/>
      <c r="L128" s="99"/>
      <c r="M128" s="99"/>
      <c r="N128" s="99"/>
      <c r="O128" s="99"/>
      <c r="P128" s="99"/>
      <c r="Q128" s="99"/>
      <c r="R128" s="99"/>
      <c r="S128" s="99"/>
      <c r="T128" s="99"/>
      <c r="U128" s="91"/>
      <c r="V128" s="92"/>
      <c r="W128" s="98"/>
    </row>
    <row r="129" spans="1:23" x14ac:dyDescent="0.35">
      <c r="A129" s="94"/>
      <c r="B129" s="243"/>
      <c r="C129" s="89"/>
      <c r="D129" s="94"/>
      <c r="E129" s="95"/>
      <c r="F129" s="95"/>
      <c r="G129" s="95"/>
      <c r="H129" s="95"/>
      <c r="I129" s="95"/>
      <c r="J129" s="99"/>
      <c r="K129" s="99"/>
      <c r="L129" s="99"/>
      <c r="M129" s="99"/>
      <c r="N129" s="99"/>
      <c r="O129" s="99"/>
      <c r="P129" s="99"/>
      <c r="Q129" s="99"/>
      <c r="R129" s="99"/>
      <c r="S129" s="99"/>
      <c r="T129" s="99"/>
      <c r="U129" s="91"/>
      <c r="V129" s="92"/>
      <c r="W129" s="98"/>
    </row>
    <row r="130" spans="1:23" x14ac:dyDescent="0.35">
      <c r="A130" s="94"/>
      <c r="B130" s="243"/>
      <c r="C130" s="89"/>
      <c r="D130" s="94"/>
      <c r="E130" s="95"/>
      <c r="F130" s="95"/>
      <c r="G130" s="95"/>
      <c r="H130" s="95"/>
      <c r="I130" s="95"/>
      <c r="J130" s="99"/>
      <c r="K130" s="99"/>
      <c r="L130" s="99"/>
      <c r="M130" s="99"/>
      <c r="N130" s="99"/>
      <c r="O130" s="99"/>
      <c r="P130" s="99"/>
      <c r="Q130" s="99"/>
      <c r="R130" s="99"/>
      <c r="S130" s="99"/>
      <c r="T130" s="99"/>
      <c r="U130" s="91"/>
      <c r="V130" s="92"/>
      <c r="W130" s="98"/>
    </row>
    <row r="131" spans="1:23" x14ac:dyDescent="0.35">
      <c r="A131" s="94"/>
      <c r="B131" s="243"/>
      <c r="C131" s="89"/>
      <c r="D131" s="94"/>
      <c r="E131" s="95"/>
      <c r="F131" s="95"/>
      <c r="G131" s="95"/>
      <c r="H131" s="95"/>
      <c r="I131" s="95"/>
      <c r="J131" s="99"/>
      <c r="K131" s="99"/>
      <c r="L131" s="99"/>
      <c r="M131" s="99"/>
      <c r="N131" s="99"/>
      <c r="O131" s="99"/>
      <c r="P131" s="99"/>
      <c r="Q131" s="99"/>
      <c r="R131" s="99"/>
      <c r="S131" s="99"/>
      <c r="T131" s="99"/>
      <c r="U131" s="91"/>
      <c r="V131" s="92"/>
      <c r="W131" s="98"/>
    </row>
    <row r="132" spans="1:23" x14ac:dyDescent="0.35">
      <c r="A132" s="94"/>
      <c r="B132" s="243"/>
      <c r="C132" s="89"/>
      <c r="D132" s="94"/>
      <c r="E132" s="95"/>
      <c r="F132" s="95"/>
      <c r="G132" s="95"/>
      <c r="H132" s="95"/>
      <c r="I132" s="95"/>
      <c r="J132" s="99"/>
      <c r="K132" s="99"/>
      <c r="L132" s="99"/>
      <c r="M132" s="99"/>
      <c r="N132" s="99"/>
      <c r="O132" s="99"/>
      <c r="P132" s="99"/>
      <c r="Q132" s="99"/>
      <c r="R132" s="99"/>
      <c r="S132" s="99"/>
      <c r="T132" s="99"/>
      <c r="U132" s="91"/>
      <c r="V132" s="92"/>
      <c r="W132" s="98"/>
    </row>
    <row r="133" spans="1:23" x14ac:dyDescent="0.35">
      <c r="A133" s="94"/>
      <c r="B133" s="243"/>
      <c r="C133" s="89"/>
      <c r="D133" s="94"/>
      <c r="E133" s="95"/>
      <c r="F133" s="95"/>
      <c r="G133" s="95"/>
      <c r="H133" s="95"/>
      <c r="I133" s="95"/>
      <c r="J133" s="99"/>
      <c r="K133" s="99"/>
      <c r="L133" s="99"/>
      <c r="M133" s="99"/>
      <c r="N133" s="99"/>
      <c r="O133" s="99"/>
      <c r="P133" s="99"/>
      <c r="Q133" s="99"/>
      <c r="R133" s="99"/>
      <c r="S133" s="99"/>
      <c r="T133" s="99"/>
      <c r="U133" s="91"/>
      <c r="V133" s="92"/>
      <c r="W133" s="98"/>
    </row>
    <row r="134" spans="1:23" x14ac:dyDescent="0.35">
      <c r="A134" s="94"/>
      <c r="B134" s="243"/>
      <c r="C134" s="89"/>
      <c r="D134" s="94"/>
      <c r="E134" s="95"/>
      <c r="F134" s="95"/>
      <c r="G134" s="95"/>
      <c r="H134" s="95"/>
      <c r="I134" s="95"/>
      <c r="J134" s="99"/>
      <c r="K134" s="99"/>
      <c r="L134" s="99"/>
      <c r="M134" s="99"/>
      <c r="N134" s="99"/>
      <c r="O134" s="99"/>
      <c r="P134" s="99"/>
      <c r="Q134" s="99"/>
      <c r="R134" s="99"/>
      <c r="S134" s="99"/>
      <c r="T134" s="99"/>
      <c r="U134" s="91"/>
      <c r="V134" s="92"/>
      <c r="W134" s="98"/>
    </row>
    <row r="135" spans="1:23" x14ac:dyDescent="0.35">
      <c r="A135" s="94"/>
      <c r="B135" s="243"/>
      <c r="C135" s="89"/>
      <c r="D135" s="94"/>
      <c r="E135" s="95"/>
      <c r="F135" s="95"/>
      <c r="G135" s="95"/>
      <c r="H135" s="95"/>
      <c r="I135" s="95"/>
      <c r="J135" s="99"/>
      <c r="K135" s="99"/>
      <c r="L135" s="99"/>
      <c r="M135" s="99"/>
      <c r="N135" s="99"/>
      <c r="O135" s="99"/>
      <c r="P135" s="99"/>
      <c r="Q135" s="99"/>
      <c r="R135" s="99"/>
      <c r="S135" s="99"/>
      <c r="T135" s="99"/>
      <c r="U135" s="91"/>
      <c r="V135" s="92"/>
      <c r="W135" s="98"/>
    </row>
    <row r="136" spans="1:23" x14ac:dyDescent="0.35">
      <c r="A136" s="94"/>
      <c r="B136" s="243"/>
      <c r="C136" s="89"/>
      <c r="D136" s="94"/>
      <c r="E136" s="95"/>
      <c r="F136" s="95"/>
      <c r="G136" s="95"/>
      <c r="H136" s="95"/>
      <c r="I136" s="95"/>
      <c r="J136" s="99"/>
      <c r="K136" s="99"/>
      <c r="L136" s="99"/>
      <c r="M136" s="99"/>
      <c r="N136" s="99"/>
      <c r="O136" s="99"/>
      <c r="P136" s="99"/>
      <c r="Q136" s="99"/>
      <c r="R136" s="99"/>
      <c r="S136" s="99"/>
      <c r="T136" s="99"/>
      <c r="U136" s="91"/>
      <c r="V136" s="92"/>
      <c r="W136" s="98"/>
    </row>
    <row r="137" spans="1:23" x14ac:dyDescent="0.35">
      <c r="A137" s="94"/>
      <c r="B137" s="243"/>
      <c r="C137" s="89"/>
      <c r="D137" s="94"/>
      <c r="E137" s="95"/>
      <c r="F137" s="95"/>
      <c r="G137" s="95"/>
      <c r="H137" s="95"/>
      <c r="I137" s="95"/>
      <c r="J137" s="99"/>
      <c r="K137" s="99"/>
      <c r="L137" s="99"/>
      <c r="M137" s="99"/>
      <c r="N137" s="99"/>
      <c r="O137" s="99"/>
      <c r="P137" s="99"/>
      <c r="Q137" s="99"/>
      <c r="R137" s="99"/>
      <c r="S137" s="99"/>
      <c r="T137" s="99"/>
      <c r="U137" s="91"/>
      <c r="V137" s="92"/>
      <c r="W137" s="98"/>
    </row>
    <row r="138" spans="1:23" x14ac:dyDescent="0.35">
      <c r="A138" s="94"/>
      <c r="B138" s="243"/>
      <c r="C138" s="89"/>
      <c r="D138" s="94"/>
      <c r="E138" s="95"/>
      <c r="F138" s="95"/>
      <c r="G138" s="95"/>
      <c r="H138" s="95"/>
      <c r="I138" s="95"/>
      <c r="J138" s="99"/>
      <c r="K138" s="99"/>
      <c r="L138" s="99"/>
      <c r="M138" s="99"/>
      <c r="N138" s="99"/>
      <c r="O138" s="99"/>
      <c r="P138" s="99"/>
      <c r="Q138" s="99"/>
      <c r="R138" s="99"/>
      <c r="S138" s="99"/>
      <c r="T138" s="99"/>
      <c r="U138" s="91"/>
      <c r="V138" s="92"/>
      <c r="W138" s="98"/>
    </row>
    <row r="139" spans="1:23" x14ac:dyDescent="0.35">
      <c r="A139" s="94"/>
      <c r="B139" s="243"/>
      <c r="C139" s="89"/>
      <c r="D139" s="94"/>
      <c r="E139" s="95"/>
      <c r="F139" s="95"/>
      <c r="G139" s="95"/>
      <c r="H139" s="95"/>
      <c r="I139" s="95"/>
      <c r="J139" s="99"/>
      <c r="K139" s="99"/>
      <c r="L139" s="99"/>
      <c r="M139" s="99"/>
      <c r="N139" s="99"/>
      <c r="O139" s="99"/>
      <c r="P139" s="99"/>
      <c r="Q139" s="99"/>
      <c r="R139" s="99"/>
      <c r="S139" s="99"/>
      <c r="T139" s="99"/>
      <c r="U139" s="91"/>
      <c r="V139" s="92"/>
      <c r="W139" s="98"/>
    </row>
    <row r="140" spans="1:23" x14ac:dyDescent="0.35">
      <c r="A140" s="94"/>
      <c r="B140" s="243"/>
      <c r="C140" s="89"/>
      <c r="D140" s="94"/>
      <c r="E140" s="95"/>
      <c r="F140" s="95"/>
      <c r="G140" s="95"/>
      <c r="H140" s="95"/>
      <c r="I140" s="95"/>
      <c r="J140" s="99"/>
      <c r="K140" s="99"/>
      <c r="L140" s="99"/>
      <c r="M140" s="99"/>
      <c r="N140" s="99"/>
      <c r="O140" s="99"/>
      <c r="P140" s="99"/>
      <c r="Q140" s="99"/>
      <c r="R140" s="99"/>
      <c r="S140" s="99"/>
      <c r="T140" s="99"/>
      <c r="U140" s="91"/>
      <c r="V140" s="92"/>
      <c r="W140" s="98"/>
    </row>
    <row r="141" spans="1:23" x14ac:dyDescent="0.35">
      <c r="A141" s="94"/>
      <c r="B141" s="243"/>
      <c r="C141" s="89"/>
      <c r="D141" s="94"/>
      <c r="E141" s="95"/>
      <c r="F141" s="95"/>
      <c r="G141" s="95"/>
      <c r="H141" s="95"/>
      <c r="I141" s="95"/>
      <c r="J141" s="99"/>
      <c r="K141" s="99"/>
      <c r="L141" s="99"/>
      <c r="M141" s="99"/>
      <c r="N141" s="99"/>
      <c r="O141" s="99"/>
      <c r="P141" s="99"/>
      <c r="Q141" s="99"/>
      <c r="R141" s="99"/>
      <c r="S141" s="99"/>
      <c r="T141" s="99"/>
      <c r="U141" s="91"/>
      <c r="V141" s="92"/>
      <c r="W141" s="98"/>
    </row>
    <row r="142" spans="1:23" x14ac:dyDescent="0.35">
      <c r="A142" s="94"/>
      <c r="B142" s="243"/>
      <c r="C142" s="89"/>
      <c r="D142" s="94"/>
      <c r="E142" s="95"/>
      <c r="F142" s="95"/>
      <c r="G142" s="95"/>
      <c r="H142" s="95"/>
      <c r="I142" s="95"/>
      <c r="J142" s="99"/>
      <c r="K142" s="99"/>
      <c r="L142" s="99"/>
      <c r="M142" s="99"/>
      <c r="N142" s="99"/>
      <c r="O142" s="99"/>
      <c r="P142" s="99"/>
      <c r="Q142" s="99"/>
      <c r="R142" s="99"/>
      <c r="S142" s="99"/>
      <c r="T142" s="99"/>
      <c r="U142" s="91"/>
      <c r="V142" s="92"/>
      <c r="W142" s="98"/>
    </row>
    <row r="143" spans="1:23" x14ac:dyDescent="0.35">
      <c r="A143" s="94"/>
      <c r="B143" s="243"/>
      <c r="C143" s="89"/>
      <c r="D143" s="94"/>
      <c r="E143" s="95"/>
      <c r="F143" s="95"/>
      <c r="G143" s="95"/>
      <c r="H143" s="95"/>
      <c r="I143" s="95"/>
      <c r="J143" s="99"/>
      <c r="K143" s="99"/>
      <c r="L143" s="99"/>
      <c r="M143" s="99"/>
      <c r="N143" s="99"/>
      <c r="O143" s="99"/>
      <c r="P143" s="99"/>
      <c r="Q143" s="99"/>
      <c r="R143" s="99"/>
      <c r="S143" s="99"/>
      <c r="T143" s="99"/>
      <c r="U143" s="91"/>
      <c r="V143" s="92"/>
      <c r="W143" s="98"/>
    </row>
    <row r="144" spans="1:23" x14ac:dyDescent="0.35">
      <c r="A144" s="94"/>
      <c r="B144" s="243"/>
      <c r="C144" s="89"/>
      <c r="D144" s="94"/>
      <c r="E144" s="95"/>
      <c r="F144" s="95"/>
      <c r="G144" s="95"/>
      <c r="H144" s="95"/>
      <c r="I144" s="95"/>
      <c r="J144" s="99"/>
      <c r="K144" s="99"/>
      <c r="L144" s="99"/>
      <c r="M144" s="99"/>
      <c r="N144" s="99"/>
      <c r="O144" s="99"/>
      <c r="P144" s="99"/>
      <c r="Q144" s="99"/>
      <c r="R144" s="99"/>
      <c r="S144" s="99"/>
      <c r="T144" s="99"/>
      <c r="U144" s="91"/>
      <c r="V144" s="92"/>
      <c r="W144" s="98"/>
    </row>
    <row r="145" spans="1:23" x14ac:dyDescent="0.35">
      <c r="A145" s="94"/>
      <c r="B145" s="243"/>
      <c r="C145" s="89"/>
      <c r="D145" s="94"/>
      <c r="E145" s="95"/>
      <c r="F145" s="95"/>
      <c r="G145" s="95"/>
      <c r="H145" s="95"/>
      <c r="I145" s="95"/>
      <c r="J145" s="99"/>
      <c r="K145" s="99"/>
      <c r="L145" s="99"/>
      <c r="M145" s="99"/>
      <c r="N145" s="99"/>
      <c r="O145" s="99"/>
      <c r="P145" s="99"/>
      <c r="Q145" s="99"/>
      <c r="R145" s="99"/>
      <c r="S145" s="99"/>
      <c r="T145" s="99"/>
      <c r="U145" s="91"/>
      <c r="V145" s="92"/>
      <c r="W145" s="98"/>
    </row>
    <row r="146" spans="1:23" x14ac:dyDescent="0.35">
      <c r="A146" s="94"/>
      <c r="B146" s="243"/>
      <c r="C146" s="89"/>
      <c r="D146" s="94"/>
      <c r="E146" s="95"/>
      <c r="F146" s="95"/>
      <c r="G146" s="95"/>
      <c r="H146" s="95"/>
      <c r="I146" s="95"/>
      <c r="J146" s="99"/>
      <c r="K146" s="99"/>
      <c r="L146" s="99"/>
      <c r="M146" s="99"/>
      <c r="N146" s="99"/>
      <c r="O146" s="99"/>
      <c r="P146" s="99"/>
      <c r="Q146" s="99"/>
      <c r="R146" s="99"/>
      <c r="S146" s="99"/>
      <c r="T146" s="99"/>
      <c r="U146" s="91"/>
      <c r="V146" s="92"/>
      <c r="W146" s="98"/>
    </row>
    <row r="147" spans="1:23" x14ac:dyDescent="0.35">
      <c r="A147" s="94"/>
      <c r="B147" s="243"/>
      <c r="C147" s="89"/>
      <c r="D147" s="94"/>
      <c r="E147" s="95"/>
      <c r="F147" s="95"/>
      <c r="G147" s="95"/>
      <c r="H147" s="95"/>
      <c r="I147" s="95"/>
      <c r="J147" s="99"/>
      <c r="K147" s="99"/>
      <c r="L147" s="99"/>
      <c r="M147" s="99"/>
      <c r="N147" s="99"/>
      <c r="O147" s="99"/>
      <c r="P147" s="99"/>
      <c r="Q147" s="99"/>
      <c r="R147" s="99"/>
      <c r="S147" s="99"/>
      <c r="T147" s="99"/>
      <c r="U147" s="91"/>
      <c r="V147" s="92"/>
      <c r="W147" s="98"/>
    </row>
    <row r="148" spans="1:23" x14ac:dyDescent="0.35">
      <c r="A148" s="94"/>
      <c r="B148" s="243"/>
      <c r="C148" s="89"/>
      <c r="D148" s="94"/>
      <c r="E148" s="95"/>
      <c r="F148" s="95"/>
      <c r="G148" s="95"/>
      <c r="H148" s="95"/>
      <c r="I148" s="95"/>
      <c r="J148" s="99"/>
      <c r="K148" s="99"/>
      <c r="L148" s="99"/>
      <c r="M148" s="99"/>
      <c r="N148" s="99"/>
      <c r="O148" s="99"/>
      <c r="P148" s="99"/>
      <c r="Q148" s="99"/>
      <c r="R148" s="99"/>
      <c r="S148" s="99"/>
      <c r="T148" s="99"/>
      <c r="U148" s="91"/>
      <c r="V148" s="92"/>
      <c r="W148" s="98"/>
    </row>
    <row r="149" spans="1:23" x14ac:dyDescent="0.35">
      <c r="A149" s="94"/>
      <c r="B149" s="243"/>
      <c r="C149" s="89"/>
      <c r="D149" s="94"/>
      <c r="E149" s="95"/>
      <c r="F149" s="95"/>
      <c r="G149" s="95"/>
      <c r="H149" s="95"/>
      <c r="I149" s="95"/>
      <c r="J149" s="99"/>
      <c r="K149" s="99"/>
      <c r="L149" s="99"/>
      <c r="M149" s="99"/>
      <c r="N149" s="99"/>
      <c r="O149" s="99"/>
      <c r="P149" s="99"/>
      <c r="Q149" s="99"/>
      <c r="R149" s="99"/>
      <c r="S149" s="99"/>
      <c r="T149" s="99"/>
      <c r="U149" s="91"/>
      <c r="V149" s="92"/>
      <c r="W149" s="98"/>
    </row>
    <row r="150" spans="1:23" x14ac:dyDescent="0.35">
      <c r="A150" s="94"/>
      <c r="B150" s="243"/>
      <c r="C150" s="89"/>
      <c r="D150" s="94"/>
      <c r="E150" s="95"/>
      <c r="F150" s="95"/>
      <c r="G150" s="95"/>
      <c r="H150" s="95"/>
      <c r="I150" s="95"/>
      <c r="J150" s="99"/>
      <c r="K150" s="99"/>
      <c r="L150" s="99"/>
      <c r="M150" s="99"/>
      <c r="N150" s="99"/>
      <c r="O150" s="99"/>
      <c r="P150" s="99"/>
      <c r="Q150" s="99"/>
      <c r="R150" s="99"/>
      <c r="S150" s="99"/>
      <c r="T150" s="99"/>
      <c r="U150" s="91"/>
      <c r="V150" s="92"/>
      <c r="W150" s="98"/>
    </row>
    <row r="151" spans="1:23" x14ac:dyDescent="0.35">
      <c r="A151" s="94"/>
      <c r="B151" s="243"/>
      <c r="C151" s="89"/>
      <c r="D151" s="94"/>
      <c r="E151" s="95"/>
      <c r="F151" s="95"/>
      <c r="G151" s="95"/>
      <c r="H151" s="95"/>
      <c r="I151" s="95"/>
      <c r="J151" s="99"/>
      <c r="K151" s="99"/>
      <c r="L151" s="99"/>
      <c r="M151" s="99"/>
      <c r="N151" s="99"/>
      <c r="O151" s="99"/>
      <c r="P151" s="99"/>
      <c r="Q151" s="99"/>
      <c r="R151" s="99"/>
      <c r="S151" s="99"/>
      <c r="T151" s="99"/>
      <c r="U151" s="91"/>
      <c r="V151" s="92"/>
      <c r="W151" s="98"/>
    </row>
    <row r="152" spans="1:23" x14ac:dyDescent="0.35">
      <c r="A152" s="94"/>
      <c r="B152" s="243"/>
      <c r="C152" s="89"/>
      <c r="D152" s="94"/>
      <c r="E152" s="95"/>
      <c r="F152" s="95"/>
      <c r="G152" s="95"/>
      <c r="H152" s="95"/>
      <c r="I152" s="95"/>
      <c r="J152" s="99"/>
      <c r="K152" s="99"/>
      <c r="L152" s="99"/>
      <c r="M152" s="99"/>
      <c r="N152" s="99"/>
      <c r="O152" s="99"/>
      <c r="P152" s="99"/>
      <c r="Q152" s="99"/>
      <c r="R152" s="99"/>
      <c r="S152" s="99"/>
      <c r="T152" s="99"/>
      <c r="U152" s="91"/>
      <c r="V152" s="92"/>
      <c r="W152" s="98"/>
    </row>
    <row r="153" spans="1:23" x14ac:dyDescent="0.35">
      <c r="A153" s="94"/>
      <c r="B153" s="243"/>
      <c r="C153" s="89"/>
      <c r="D153" s="94"/>
      <c r="E153" s="95"/>
      <c r="F153" s="95"/>
      <c r="G153" s="95"/>
      <c r="H153" s="95"/>
      <c r="I153" s="95"/>
      <c r="J153" s="99"/>
      <c r="K153" s="99"/>
      <c r="L153" s="99"/>
      <c r="M153" s="99"/>
      <c r="N153" s="99"/>
      <c r="O153" s="99"/>
      <c r="P153" s="99"/>
      <c r="Q153" s="99"/>
      <c r="R153" s="99"/>
      <c r="S153" s="99"/>
      <c r="T153" s="99"/>
      <c r="U153" s="91"/>
      <c r="V153" s="92"/>
      <c r="W153" s="98"/>
    </row>
    <row r="154" spans="1:23" x14ac:dyDescent="0.35">
      <c r="A154" s="94"/>
      <c r="B154" s="243"/>
      <c r="C154" s="89"/>
      <c r="D154" s="94"/>
      <c r="E154" s="95"/>
      <c r="F154" s="95"/>
      <c r="G154" s="95"/>
      <c r="H154" s="95"/>
      <c r="I154" s="95"/>
      <c r="J154" s="99"/>
      <c r="K154" s="99"/>
      <c r="L154" s="99"/>
      <c r="M154" s="99"/>
      <c r="N154" s="99"/>
      <c r="O154" s="99"/>
      <c r="P154" s="99"/>
      <c r="Q154" s="99"/>
      <c r="R154" s="99"/>
      <c r="S154" s="99"/>
      <c r="T154" s="99"/>
      <c r="U154" s="91"/>
      <c r="V154" s="92"/>
      <c r="W154" s="98"/>
    </row>
    <row r="155" spans="1:23" x14ac:dyDescent="0.35">
      <c r="A155" s="94"/>
      <c r="B155" s="243"/>
      <c r="C155" s="89"/>
      <c r="D155" s="94"/>
      <c r="E155" s="95"/>
      <c r="F155" s="95"/>
      <c r="G155" s="95"/>
      <c r="H155" s="95"/>
      <c r="I155" s="95"/>
      <c r="J155" s="99"/>
      <c r="K155" s="99"/>
      <c r="L155" s="99"/>
      <c r="M155" s="99"/>
      <c r="N155" s="99"/>
      <c r="O155" s="99"/>
      <c r="P155" s="99"/>
      <c r="Q155" s="99"/>
      <c r="R155" s="99"/>
      <c r="S155" s="99"/>
      <c r="T155" s="99"/>
      <c r="U155" s="91"/>
      <c r="V155" s="92"/>
      <c r="W155" s="98"/>
    </row>
    <row r="156" spans="1:23" x14ac:dyDescent="0.35">
      <c r="A156" s="94"/>
      <c r="B156" s="243"/>
      <c r="C156" s="89"/>
      <c r="D156" s="94"/>
      <c r="E156" s="95"/>
      <c r="F156" s="95"/>
      <c r="G156" s="95"/>
      <c r="H156" s="95"/>
      <c r="I156" s="95"/>
      <c r="J156" s="99"/>
      <c r="K156" s="99"/>
      <c r="L156" s="99"/>
      <c r="M156" s="99"/>
      <c r="N156" s="99"/>
      <c r="O156" s="99"/>
      <c r="P156" s="99"/>
      <c r="Q156" s="99"/>
      <c r="R156" s="99"/>
      <c r="S156" s="99"/>
      <c r="T156" s="99"/>
      <c r="U156" s="91"/>
      <c r="V156" s="92"/>
      <c r="W156" s="98"/>
    </row>
    <row r="157" spans="1:23" x14ac:dyDescent="0.35">
      <c r="A157" s="94"/>
      <c r="B157" s="243"/>
      <c r="C157" s="89"/>
      <c r="D157" s="94"/>
      <c r="E157" s="95"/>
      <c r="F157" s="95"/>
      <c r="G157" s="95"/>
      <c r="H157" s="95"/>
      <c r="I157" s="95"/>
      <c r="J157" s="99"/>
      <c r="K157" s="99"/>
      <c r="L157" s="99"/>
      <c r="M157" s="99"/>
      <c r="N157" s="99"/>
      <c r="O157" s="99"/>
      <c r="P157" s="99"/>
      <c r="Q157" s="99"/>
      <c r="R157" s="99"/>
      <c r="S157" s="99"/>
      <c r="T157" s="99"/>
      <c r="U157" s="91"/>
      <c r="V157" s="92"/>
      <c r="W157" s="98"/>
    </row>
    <row r="158" spans="1:23" x14ac:dyDescent="0.35">
      <c r="A158" s="94"/>
      <c r="B158" s="243"/>
      <c r="C158" s="89"/>
      <c r="D158" s="94"/>
      <c r="E158" s="95"/>
      <c r="F158" s="95"/>
      <c r="G158" s="95"/>
      <c r="H158" s="95"/>
      <c r="I158" s="95"/>
      <c r="J158" s="99"/>
      <c r="K158" s="99"/>
      <c r="L158" s="99"/>
      <c r="M158" s="99"/>
      <c r="N158" s="99"/>
      <c r="O158" s="99"/>
      <c r="P158" s="99"/>
      <c r="Q158" s="99"/>
      <c r="R158" s="99"/>
      <c r="S158" s="99"/>
      <c r="T158" s="99"/>
      <c r="U158" s="91"/>
      <c r="V158" s="92"/>
      <c r="W158" s="98"/>
    </row>
    <row r="159" spans="1:23" x14ac:dyDescent="0.35">
      <c r="A159" s="94"/>
      <c r="B159" s="243"/>
      <c r="C159" s="89"/>
      <c r="D159" s="94"/>
      <c r="E159" s="95"/>
      <c r="F159" s="95"/>
      <c r="G159" s="95"/>
      <c r="H159" s="95"/>
      <c r="I159" s="95"/>
      <c r="J159" s="99"/>
      <c r="K159" s="99"/>
      <c r="L159" s="99"/>
      <c r="M159" s="99"/>
      <c r="N159" s="99"/>
      <c r="O159" s="99"/>
      <c r="P159" s="99"/>
      <c r="Q159" s="99"/>
      <c r="R159" s="99"/>
      <c r="S159" s="99"/>
      <c r="T159" s="99"/>
      <c r="U159" s="91"/>
      <c r="V159" s="92"/>
      <c r="W159" s="98"/>
    </row>
    <row r="160" spans="1:23" x14ac:dyDescent="0.35">
      <c r="A160" s="94"/>
      <c r="B160" s="243"/>
      <c r="C160" s="89"/>
      <c r="D160" s="94"/>
      <c r="E160" s="95"/>
      <c r="F160" s="95"/>
      <c r="G160" s="95"/>
      <c r="H160" s="95"/>
      <c r="I160" s="95"/>
      <c r="J160" s="99"/>
      <c r="K160" s="99"/>
      <c r="L160" s="99"/>
      <c r="M160" s="99"/>
      <c r="N160" s="99"/>
      <c r="O160" s="99"/>
      <c r="P160" s="99"/>
      <c r="Q160" s="99"/>
      <c r="R160" s="99"/>
      <c r="S160" s="99"/>
      <c r="T160" s="99"/>
      <c r="U160" s="91"/>
      <c r="V160" s="92"/>
      <c r="W160" s="98"/>
    </row>
    <row r="161" spans="1:23" x14ac:dyDescent="0.35">
      <c r="A161" s="94"/>
      <c r="B161" s="243"/>
      <c r="C161" s="89"/>
      <c r="D161" s="94"/>
      <c r="E161" s="95"/>
      <c r="F161" s="95"/>
      <c r="G161" s="95"/>
      <c r="H161" s="95"/>
      <c r="I161" s="95"/>
      <c r="J161" s="99"/>
      <c r="K161" s="99"/>
      <c r="L161" s="99"/>
      <c r="M161" s="99"/>
      <c r="N161" s="99"/>
      <c r="O161" s="99"/>
      <c r="P161" s="99"/>
      <c r="Q161" s="99"/>
      <c r="R161" s="99"/>
      <c r="S161" s="99"/>
      <c r="T161" s="99"/>
      <c r="U161" s="91"/>
      <c r="V161" s="92"/>
      <c r="W161" s="98"/>
    </row>
    <row r="162" spans="1:23" x14ac:dyDescent="0.35">
      <c r="A162" s="94"/>
      <c r="B162" s="243"/>
      <c r="C162" s="89"/>
      <c r="D162" s="94"/>
      <c r="E162" s="95"/>
      <c r="F162" s="95"/>
      <c r="G162" s="95"/>
      <c r="H162" s="95"/>
      <c r="I162" s="95"/>
      <c r="J162" s="99"/>
      <c r="K162" s="99"/>
      <c r="L162" s="99"/>
      <c r="M162" s="99"/>
      <c r="N162" s="99"/>
      <c r="O162" s="99"/>
      <c r="P162" s="99"/>
      <c r="Q162" s="99"/>
      <c r="R162" s="99"/>
      <c r="S162" s="99"/>
      <c r="T162" s="99"/>
      <c r="U162" s="91"/>
      <c r="V162" s="92"/>
      <c r="W162" s="100"/>
    </row>
    <row r="163" spans="1:23" x14ac:dyDescent="0.35">
      <c r="A163" s="94"/>
      <c r="B163" s="243"/>
      <c r="C163" s="89"/>
      <c r="D163" s="94"/>
      <c r="E163" s="95"/>
      <c r="F163" s="95"/>
      <c r="G163" s="95"/>
      <c r="H163" s="95"/>
      <c r="I163" s="95"/>
      <c r="J163" s="99"/>
      <c r="K163" s="99"/>
      <c r="L163" s="99"/>
      <c r="M163" s="99"/>
      <c r="N163" s="99"/>
      <c r="O163" s="99"/>
      <c r="P163" s="99"/>
      <c r="Q163" s="99"/>
      <c r="R163" s="99"/>
      <c r="S163" s="99"/>
      <c r="T163" s="99"/>
      <c r="U163" s="91"/>
      <c r="V163" s="92"/>
      <c r="W163" s="100"/>
    </row>
    <row r="164" spans="1:23" x14ac:dyDescent="0.35">
      <c r="A164" s="94"/>
      <c r="B164" s="243"/>
      <c r="C164" s="89"/>
      <c r="D164" s="94"/>
      <c r="E164" s="95"/>
      <c r="F164" s="95"/>
      <c r="G164" s="95"/>
      <c r="H164" s="95"/>
      <c r="I164" s="95"/>
      <c r="J164" s="99"/>
      <c r="K164" s="99"/>
      <c r="L164" s="99"/>
      <c r="M164" s="99"/>
      <c r="N164" s="99"/>
      <c r="O164" s="99"/>
      <c r="P164" s="99"/>
      <c r="Q164" s="99"/>
      <c r="R164" s="99"/>
      <c r="S164" s="99"/>
      <c r="T164" s="99"/>
      <c r="U164" s="91"/>
      <c r="V164" s="92"/>
      <c r="W164" s="100"/>
    </row>
    <row r="165" spans="1:23" x14ac:dyDescent="0.35">
      <c r="A165" s="94"/>
      <c r="B165" s="243"/>
      <c r="C165" s="89"/>
      <c r="D165" s="94"/>
      <c r="E165" s="95"/>
      <c r="F165" s="95"/>
      <c r="G165" s="95"/>
      <c r="H165" s="95"/>
      <c r="I165" s="95"/>
      <c r="J165" s="99"/>
      <c r="K165" s="99"/>
      <c r="L165" s="99"/>
      <c r="M165" s="99"/>
      <c r="N165" s="99"/>
      <c r="O165" s="99"/>
      <c r="P165" s="99"/>
      <c r="Q165" s="99"/>
      <c r="R165" s="99"/>
      <c r="S165" s="99"/>
      <c r="T165" s="99"/>
      <c r="U165" s="91"/>
      <c r="V165" s="92"/>
      <c r="W165" s="100"/>
    </row>
    <row r="166" spans="1:23" x14ac:dyDescent="0.35">
      <c r="A166" s="94"/>
      <c r="B166" s="243"/>
      <c r="C166" s="89"/>
      <c r="D166" s="94"/>
      <c r="E166" s="95"/>
      <c r="F166" s="95"/>
      <c r="G166" s="95"/>
      <c r="H166" s="95"/>
      <c r="I166" s="95"/>
      <c r="J166" s="99"/>
      <c r="K166" s="99"/>
      <c r="L166" s="99"/>
      <c r="M166" s="99"/>
      <c r="N166" s="99"/>
      <c r="O166" s="99"/>
      <c r="P166" s="99"/>
      <c r="Q166" s="99"/>
      <c r="R166" s="99"/>
      <c r="S166" s="99"/>
      <c r="T166" s="99"/>
      <c r="U166" s="91"/>
      <c r="V166" s="92"/>
      <c r="W166" s="100"/>
    </row>
    <row r="167" spans="1:23" x14ac:dyDescent="0.35">
      <c r="A167" s="94"/>
      <c r="B167" s="243"/>
      <c r="C167" s="89"/>
      <c r="D167" s="94"/>
      <c r="E167" s="95"/>
      <c r="F167" s="95"/>
      <c r="G167" s="95"/>
      <c r="H167" s="95"/>
      <c r="I167" s="95"/>
      <c r="J167" s="99"/>
      <c r="K167" s="99"/>
      <c r="L167" s="99"/>
      <c r="M167" s="99"/>
      <c r="N167" s="99"/>
      <c r="O167" s="99"/>
      <c r="P167" s="99"/>
      <c r="Q167" s="99"/>
      <c r="R167" s="99"/>
      <c r="S167" s="99"/>
      <c r="T167" s="99"/>
      <c r="U167" s="91"/>
      <c r="V167" s="92"/>
      <c r="W167" s="100"/>
    </row>
    <row r="168" spans="1:23" x14ac:dyDescent="0.35">
      <c r="A168" s="94"/>
      <c r="B168" s="243"/>
      <c r="C168" s="89"/>
      <c r="D168" s="94"/>
      <c r="E168" s="95"/>
      <c r="F168" s="95"/>
      <c r="G168" s="95"/>
      <c r="H168" s="95"/>
      <c r="I168" s="95"/>
      <c r="J168" s="99"/>
      <c r="K168" s="99"/>
      <c r="L168" s="99"/>
      <c r="M168" s="99"/>
      <c r="N168" s="99"/>
      <c r="O168" s="99"/>
      <c r="P168" s="99"/>
      <c r="Q168" s="99"/>
      <c r="R168" s="99"/>
      <c r="S168" s="99"/>
      <c r="T168" s="99"/>
      <c r="U168" s="91"/>
      <c r="V168" s="92"/>
      <c r="W168" s="100"/>
    </row>
    <row r="169" spans="1:23" x14ac:dyDescent="0.35">
      <c r="A169" s="94"/>
      <c r="B169" s="243"/>
      <c r="C169" s="89"/>
      <c r="D169" s="94"/>
      <c r="E169" s="95"/>
      <c r="F169" s="95"/>
      <c r="G169" s="95"/>
      <c r="H169" s="95"/>
      <c r="I169" s="95"/>
      <c r="J169" s="99"/>
      <c r="K169" s="99"/>
      <c r="L169" s="99"/>
      <c r="M169" s="99"/>
      <c r="N169" s="99"/>
      <c r="O169" s="99"/>
      <c r="P169" s="99"/>
      <c r="Q169" s="99"/>
      <c r="R169" s="99"/>
      <c r="S169" s="99"/>
      <c r="T169" s="99"/>
      <c r="U169" s="91"/>
      <c r="V169" s="92"/>
      <c r="W169" s="100"/>
    </row>
    <row r="170" spans="1:23" x14ac:dyDescent="0.35">
      <c r="A170" s="94"/>
      <c r="B170" s="243"/>
      <c r="C170" s="89"/>
      <c r="D170" s="94"/>
      <c r="E170" s="95"/>
      <c r="F170" s="95"/>
      <c r="G170" s="95"/>
      <c r="H170" s="95"/>
      <c r="I170" s="95"/>
      <c r="J170" s="99"/>
      <c r="K170" s="99"/>
      <c r="L170" s="99"/>
      <c r="M170" s="99"/>
      <c r="N170" s="99"/>
      <c r="O170" s="99"/>
      <c r="P170" s="99"/>
      <c r="Q170" s="99"/>
      <c r="R170" s="99"/>
      <c r="S170" s="99"/>
      <c r="T170" s="99"/>
      <c r="U170" s="91"/>
      <c r="V170" s="92"/>
      <c r="W170" s="100"/>
    </row>
    <row r="171" spans="1:23" x14ac:dyDescent="0.35">
      <c r="A171" s="94"/>
      <c r="B171" s="243"/>
      <c r="C171" s="89"/>
      <c r="D171" s="94"/>
      <c r="E171" s="95"/>
      <c r="F171" s="95"/>
      <c r="G171" s="95"/>
      <c r="H171" s="95"/>
      <c r="I171" s="95"/>
      <c r="J171" s="99"/>
      <c r="K171" s="99"/>
      <c r="L171" s="99"/>
      <c r="M171" s="99"/>
      <c r="N171" s="99"/>
      <c r="O171" s="99"/>
      <c r="P171" s="99"/>
      <c r="Q171" s="99"/>
      <c r="R171" s="99"/>
      <c r="S171" s="99"/>
      <c r="T171" s="99"/>
      <c r="U171" s="91"/>
      <c r="V171" s="92"/>
      <c r="W171" s="100"/>
    </row>
    <row r="172" spans="1:23" x14ac:dyDescent="0.35">
      <c r="A172" s="94"/>
      <c r="B172" s="243"/>
      <c r="C172" s="89"/>
      <c r="D172" s="94"/>
      <c r="E172" s="95"/>
      <c r="F172" s="95"/>
      <c r="G172" s="95"/>
      <c r="H172" s="95"/>
      <c r="I172" s="95"/>
      <c r="J172" s="99"/>
      <c r="K172" s="99"/>
      <c r="L172" s="99"/>
      <c r="M172" s="99"/>
      <c r="N172" s="99"/>
      <c r="O172" s="99"/>
      <c r="P172" s="99"/>
      <c r="Q172" s="99"/>
      <c r="R172" s="99"/>
      <c r="S172" s="99"/>
      <c r="T172" s="99"/>
      <c r="U172" s="91"/>
      <c r="V172" s="92"/>
      <c r="W172" s="100"/>
    </row>
    <row r="173" spans="1:23" x14ac:dyDescent="0.35">
      <c r="A173" s="94"/>
      <c r="B173" s="243"/>
      <c r="C173" s="89"/>
      <c r="D173" s="94"/>
      <c r="E173" s="95"/>
      <c r="F173" s="95"/>
      <c r="G173" s="95"/>
      <c r="H173" s="95"/>
      <c r="I173" s="95"/>
      <c r="J173" s="99"/>
      <c r="K173" s="99"/>
      <c r="L173" s="99"/>
      <c r="M173" s="99"/>
      <c r="N173" s="99"/>
      <c r="O173" s="99"/>
      <c r="P173" s="99"/>
      <c r="Q173" s="99"/>
      <c r="R173" s="99"/>
      <c r="S173" s="99"/>
      <c r="T173" s="99"/>
      <c r="U173" s="91"/>
      <c r="V173" s="92"/>
      <c r="W173" s="100"/>
    </row>
    <row r="174" spans="1:23" x14ac:dyDescent="0.35">
      <c r="A174" s="94"/>
      <c r="B174" s="243"/>
      <c r="C174" s="89"/>
      <c r="D174" s="94"/>
      <c r="E174" s="95"/>
      <c r="F174" s="95"/>
      <c r="G174" s="95"/>
      <c r="H174" s="95"/>
      <c r="I174" s="95"/>
      <c r="J174" s="99"/>
      <c r="K174" s="99"/>
      <c r="L174" s="99"/>
      <c r="M174" s="99"/>
      <c r="N174" s="99"/>
      <c r="O174" s="99"/>
      <c r="P174" s="99"/>
      <c r="Q174" s="99"/>
      <c r="R174" s="99"/>
      <c r="S174" s="99"/>
      <c r="T174" s="99"/>
      <c r="U174" s="91"/>
      <c r="V174" s="92"/>
      <c r="W174" s="100"/>
    </row>
    <row r="175" spans="1:23" x14ac:dyDescent="0.35">
      <c r="A175" s="94"/>
      <c r="B175" s="243"/>
      <c r="C175" s="89"/>
      <c r="D175" s="94"/>
      <c r="E175" s="95"/>
      <c r="F175" s="95"/>
      <c r="G175" s="95"/>
      <c r="H175" s="95"/>
      <c r="I175" s="95"/>
      <c r="J175" s="99"/>
      <c r="K175" s="99"/>
      <c r="L175" s="99"/>
      <c r="M175" s="99"/>
      <c r="N175" s="99"/>
      <c r="O175" s="99"/>
      <c r="P175" s="99"/>
      <c r="Q175" s="99"/>
      <c r="R175" s="99"/>
      <c r="S175" s="99"/>
      <c r="T175" s="99"/>
      <c r="U175" s="91"/>
      <c r="V175" s="92"/>
      <c r="W175" s="100"/>
    </row>
    <row r="176" spans="1:23" x14ac:dyDescent="0.35">
      <c r="A176" s="94"/>
      <c r="B176" s="243"/>
      <c r="C176" s="89"/>
      <c r="D176" s="94"/>
      <c r="E176" s="95"/>
      <c r="F176" s="95"/>
      <c r="G176" s="95"/>
      <c r="H176" s="95"/>
      <c r="I176" s="95"/>
      <c r="J176" s="99"/>
      <c r="K176" s="99"/>
      <c r="L176" s="99"/>
      <c r="M176" s="99"/>
      <c r="N176" s="99"/>
      <c r="O176" s="99"/>
      <c r="P176" s="99"/>
      <c r="Q176" s="99"/>
      <c r="R176" s="99"/>
      <c r="S176" s="99"/>
      <c r="T176" s="99"/>
      <c r="U176" s="91"/>
      <c r="V176" s="92"/>
      <c r="W176" s="100"/>
    </row>
    <row r="177" spans="1:23" x14ac:dyDescent="0.35">
      <c r="A177" s="94"/>
      <c r="B177" s="243"/>
      <c r="C177" s="89"/>
      <c r="D177" s="94"/>
      <c r="E177" s="95"/>
      <c r="F177" s="95"/>
      <c r="G177" s="95"/>
      <c r="H177" s="95"/>
      <c r="I177" s="95"/>
      <c r="J177" s="99"/>
      <c r="K177" s="99"/>
      <c r="L177" s="99"/>
      <c r="M177" s="99"/>
      <c r="N177" s="99"/>
      <c r="O177" s="99"/>
      <c r="P177" s="99"/>
      <c r="Q177" s="99"/>
      <c r="R177" s="99"/>
      <c r="S177" s="99"/>
      <c r="T177" s="99"/>
      <c r="U177" s="91"/>
      <c r="V177" s="92"/>
      <c r="W177" s="100"/>
    </row>
    <row r="178" spans="1:23" x14ac:dyDescent="0.35">
      <c r="A178" s="94"/>
      <c r="B178" s="243"/>
      <c r="C178" s="89"/>
      <c r="D178" s="94"/>
      <c r="E178" s="95"/>
      <c r="F178" s="95"/>
      <c r="G178" s="95"/>
      <c r="H178" s="95"/>
      <c r="I178" s="95"/>
      <c r="J178" s="99"/>
      <c r="K178" s="99"/>
      <c r="L178" s="99"/>
      <c r="M178" s="99"/>
      <c r="N178" s="99"/>
      <c r="O178" s="99"/>
      <c r="P178" s="99"/>
      <c r="Q178" s="99"/>
      <c r="R178" s="99"/>
      <c r="S178" s="99"/>
      <c r="T178" s="99"/>
      <c r="U178" s="91"/>
      <c r="V178" s="92"/>
      <c r="W178" s="100"/>
    </row>
    <row r="179" spans="1:23" x14ac:dyDescent="0.35">
      <c r="A179" s="94"/>
      <c r="B179" s="243"/>
      <c r="C179" s="89"/>
      <c r="D179" s="94"/>
      <c r="E179" s="95"/>
      <c r="F179" s="95"/>
      <c r="G179" s="95"/>
      <c r="H179" s="95"/>
      <c r="I179" s="95"/>
      <c r="J179" s="99"/>
      <c r="K179" s="99"/>
      <c r="L179" s="99"/>
      <c r="M179" s="99"/>
      <c r="N179" s="99"/>
      <c r="O179" s="99"/>
      <c r="P179" s="99"/>
      <c r="Q179" s="99"/>
      <c r="R179" s="99"/>
      <c r="S179" s="99"/>
      <c r="T179" s="99"/>
      <c r="U179" s="91"/>
      <c r="V179" s="92"/>
      <c r="W179" s="100"/>
    </row>
    <row r="180" spans="1:23" x14ac:dyDescent="0.35">
      <c r="A180" s="94"/>
      <c r="B180" s="243"/>
      <c r="C180" s="89"/>
      <c r="D180" s="94"/>
      <c r="E180" s="95"/>
      <c r="F180" s="95"/>
      <c r="G180" s="95"/>
      <c r="H180" s="95"/>
      <c r="I180" s="95"/>
      <c r="J180" s="99"/>
      <c r="K180" s="99"/>
      <c r="L180" s="99"/>
      <c r="M180" s="99"/>
      <c r="N180" s="99"/>
      <c r="O180" s="99"/>
      <c r="P180" s="99"/>
      <c r="Q180" s="99"/>
      <c r="R180" s="99"/>
      <c r="S180" s="99"/>
      <c r="T180" s="99"/>
      <c r="U180" s="91"/>
      <c r="V180" s="92"/>
      <c r="W180" s="100"/>
    </row>
    <row r="181" spans="1:23" x14ac:dyDescent="0.35">
      <c r="A181" s="94"/>
      <c r="B181" s="243"/>
      <c r="C181" s="89"/>
      <c r="D181" s="94"/>
      <c r="E181" s="95"/>
      <c r="F181" s="95"/>
      <c r="G181" s="95"/>
      <c r="H181" s="95"/>
      <c r="I181" s="95"/>
      <c r="J181" s="99"/>
      <c r="K181" s="99"/>
      <c r="L181" s="99"/>
      <c r="M181" s="99"/>
      <c r="N181" s="99"/>
      <c r="O181" s="99"/>
      <c r="P181" s="99"/>
      <c r="Q181" s="99"/>
      <c r="R181" s="99"/>
      <c r="S181" s="99"/>
      <c r="T181" s="99"/>
      <c r="U181" s="91"/>
      <c r="V181" s="92"/>
      <c r="W181" s="100"/>
    </row>
    <row r="182" spans="1:23" x14ac:dyDescent="0.35">
      <c r="A182" s="94"/>
      <c r="B182" s="243"/>
      <c r="C182" s="89"/>
      <c r="D182" s="94"/>
      <c r="E182" s="95"/>
      <c r="F182" s="95"/>
      <c r="G182" s="95"/>
      <c r="H182" s="95"/>
      <c r="I182" s="95"/>
      <c r="J182" s="99"/>
      <c r="K182" s="99"/>
      <c r="L182" s="99"/>
      <c r="M182" s="99"/>
      <c r="N182" s="99"/>
      <c r="O182" s="99"/>
      <c r="P182" s="99"/>
      <c r="Q182" s="99"/>
      <c r="R182" s="99"/>
      <c r="S182" s="99"/>
      <c r="T182" s="99"/>
      <c r="U182" s="91"/>
      <c r="V182" s="92"/>
      <c r="W182" s="100"/>
    </row>
    <row r="183" spans="1:23" x14ac:dyDescent="0.35">
      <c r="A183" s="94"/>
      <c r="B183" s="243"/>
      <c r="C183" s="89"/>
      <c r="D183" s="94"/>
      <c r="E183" s="95"/>
      <c r="F183" s="95"/>
      <c r="G183" s="95"/>
      <c r="H183" s="95"/>
      <c r="I183" s="95"/>
      <c r="J183" s="99"/>
      <c r="K183" s="99"/>
      <c r="L183" s="99"/>
      <c r="M183" s="99"/>
      <c r="N183" s="99"/>
      <c r="O183" s="99"/>
      <c r="P183" s="99"/>
      <c r="Q183" s="99"/>
      <c r="R183" s="99"/>
      <c r="S183" s="99"/>
      <c r="T183" s="99"/>
      <c r="U183" s="91"/>
      <c r="V183" s="92"/>
      <c r="W183" s="100"/>
    </row>
    <row r="184" spans="1:23" x14ac:dyDescent="0.35">
      <c r="A184" s="94"/>
      <c r="B184" s="243"/>
      <c r="C184" s="89"/>
      <c r="D184" s="94"/>
      <c r="E184" s="95"/>
      <c r="F184" s="95"/>
      <c r="G184" s="95"/>
      <c r="H184" s="95"/>
      <c r="I184" s="95"/>
      <c r="J184" s="99"/>
      <c r="K184" s="99"/>
      <c r="L184" s="99"/>
      <c r="M184" s="99"/>
      <c r="N184" s="99"/>
      <c r="O184" s="99"/>
      <c r="P184" s="99"/>
      <c r="Q184" s="99"/>
      <c r="R184" s="99"/>
      <c r="S184" s="99"/>
      <c r="T184" s="99"/>
      <c r="U184" s="91"/>
      <c r="V184" s="92"/>
      <c r="W184" s="100"/>
    </row>
    <row r="185" spans="1:23" x14ac:dyDescent="0.35">
      <c r="A185" s="94"/>
      <c r="B185" s="243"/>
      <c r="C185" s="89"/>
      <c r="D185" s="94"/>
      <c r="E185" s="95"/>
      <c r="F185" s="95"/>
      <c r="G185" s="95"/>
      <c r="H185" s="95"/>
      <c r="I185" s="95"/>
      <c r="J185" s="99"/>
      <c r="K185" s="99"/>
      <c r="L185" s="99"/>
      <c r="M185" s="99"/>
      <c r="N185" s="99"/>
      <c r="O185" s="99"/>
      <c r="P185" s="99"/>
      <c r="Q185" s="99"/>
      <c r="R185" s="99"/>
      <c r="S185" s="99"/>
      <c r="T185" s="99"/>
      <c r="U185" s="91"/>
      <c r="V185" s="92"/>
      <c r="W185" s="100"/>
    </row>
    <row r="186" spans="1:23" x14ac:dyDescent="0.35">
      <c r="A186" s="94"/>
      <c r="B186" s="243"/>
      <c r="C186" s="89"/>
      <c r="D186" s="94"/>
      <c r="E186" s="95"/>
      <c r="F186" s="95"/>
      <c r="G186" s="95"/>
      <c r="H186" s="95"/>
      <c r="I186" s="95"/>
      <c r="J186" s="99"/>
      <c r="K186" s="99"/>
      <c r="L186" s="99"/>
      <c r="M186" s="99"/>
      <c r="N186" s="99"/>
      <c r="O186" s="99"/>
      <c r="P186" s="99"/>
      <c r="Q186" s="99"/>
      <c r="R186" s="99"/>
      <c r="S186" s="99"/>
      <c r="T186" s="99"/>
      <c r="U186" s="91"/>
      <c r="V186" s="92"/>
      <c r="W186" s="100"/>
    </row>
    <row r="187" spans="1:23" x14ac:dyDescent="0.35">
      <c r="A187" s="94"/>
      <c r="B187" s="243"/>
      <c r="C187" s="89"/>
      <c r="D187" s="94"/>
      <c r="E187" s="95"/>
      <c r="F187" s="95"/>
      <c r="G187" s="95"/>
      <c r="H187" s="95"/>
      <c r="I187" s="95"/>
      <c r="J187" s="99"/>
      <c r="K187" s="99"/>
      <c r="L187" s="99"/>
      <c r="M187" s="99"/>
      <c r="N187" s="99"/>
      <c r="O187" s="99"/>
      <c r="P187" s="99"/>
      <c r="Q187" s="99"/>
      <c r="R187" s="99"/>
      <c r="S187" s="99"/>
      <c r="T187" s="99"/>
      <c r="U187" s="91"/>
      <c r="V187" s="92"/>
      <c r="W187" s="100"/>
    </row>
    <row r="188" spans="1:23" x14ac:dyDescent="0.35">
      <c r="A188" s="94"/>
      <c r="B188" s="243"/>
      <c r="C188" s="89"/>
      <c r="D188" s="94"/>
      <c r="E188" s="95"/>
      <c r="F188" s="95"/>
      <c r="G188" s="95"/>
      <c r="H188" s="95"/>
      <c r="I188" s="95"/>
      <c r="J188" s="99"/>
      <c r="K188" s="99"/>
      <c r="L188" s="99"/>
      <c r="M188" s="99"/>
      <c r="N188" s="99"/>
      <c r="O188" s="99"/>
      <c r="P188" s="99"/>
      <c r="Q188" s="99"/>
      <c r="R188" s="99"/>
      <c r="S188" s="99"/>
      <c r="T188" s="99"/>
      <c r="U188" s="91"/>
      <c r="V188" s="92"/>
      <c r="W188" s="100"/>
    </row>
    <row r="189" spans="1:23" x14ac:dyDescent="0.35">
      <c r="A189" s="94"/>
      <c r="B189" s="243"/>
      <c r="C189" s="89"/>
      <c r="D189" s="94"/>
      <c r="E189" s="95"/>
      <c r="F189" s="95"/>
      <c r="G189" s="95"/>
      <c r="H189" s="95"/>
      <c r="I189" s="95"/>
      <c r="J189" s="99"/>
      <c r="K189" s="99"/>
      <c r="L189" s="99"/>
      <c r="M189" s="99"/>
      <c r="N189" s="99"/>
      <c r="O189" s="99"/>
      <c r="P189" s="99"/>
      <c r="Q189" s="99"/>
      <c r="R189" s="99"/>
      <c r="S189" s="99"/>
      <c r="T189" s="99"/>
      <c r="U189" s="91"/>
      <c r="V189" s="92"/>
      <c r="W189" s="100"/>
    </row>
    <row r="190" spans="1:23" x14ac:dyDescent="0.35">
      <c r="A190" s="94"/>
      <c r="B190" s="243"/>
      <c r="C190" s="89"/>
      <c r="D190" s="94"/>
      <c r="E190" s="95"/>
      <c r="F190" s="95"/>
      <c r="G190" s="95"/>
      <c r="H190" s="95"/>
      <c r="I190" s="95"/>
      <c r="J190" s="99"/>
      <c r="K190" s="99"/>
      <c r="L190" s="99"/>
      <c r="M190" s="99"/>
      <c r="N190" s="99"/>
      <c r="O190" s="99"/>
      <c r="P190" s="99"/>
      <c r="Q190" s="99"/>
      <c r="R190" s="99"/>
      <c r="S190" s="99"/>
      <c r="T190" s="99"/>
      <c r="U190" s="91"/>
      <c r="V190" s="92"/>
      <c r="W190" s="100"/>
    </row>
    <row r="191" spans="1:23" x14ac:dyDescent="0.35">
      <c r="A191" s="94"/>
      <c r="B191" s="243"/>
      <c r="C191" s="89"/>
      <c r="D191" s="94"/>
      <c r="E191" s="95"/>
      <c r="F191" s="95"/>
      <c r="G191" s="95"/>
      <c r="H191" s="95"/>
      <c r="I191" s="95"/>
      <c r="J191" s="99"/>
      <c r="K191" s="99"/>
      <c r="L191" s="99"/>
      <c r="M191" s="99"/>
      <c r="N191" s="99"/>
      <c r="O191" s="99"/>
      <c r="P191" s="99"/>
      <c r="Q191" s="99"/>
      <c r="R191" s="99"/>
      <c r="S191" s="99"/>
      <c r="T191" s="99"/>
      <c r="U191" s="91"/>
      <c r="V191" s="92"/>
      <c r="W191" s="100"/>
    </row>
    <row r="192" spans="1:23" x14ac:dyDescent="0.35">
      <c r="A192" s="94"/>
      <c r="B192" s="243"/>
      <c r="C192" s="89"/>
      <c r="D192" s="94"/>
      <c r="E192" s="95"/>
      <c r="F192" s="95"/>
      <c r="G192" s="95"/>
      <c r="H192" s="95"/>
      <c r="I192" s="95"/>
      <c r="J192" s="99"/>
      <c r="K192" s="99"/>
      <c r="L192" s="99"/>
      <c r="M192" s="99"/>
      <c r="N192" s="99"/>
      <c r="O192" s="99"/>
      <c r="P192" s="99"/>
      <c r="Q192" s="99"/>
      <c r="R192" s="99"/>
      <c r="S192" s="99"/>
      <c r="T192" s="99"/>
      <c r="U192" s="91"/>
      <c r="V192" s="92"/>
      <c r="W192" s="100"/>
    </row>
    <row r="193" spans="1:23" x14ac:dyDescent="0.35">
      <c r="A193" s="94"/>
      <c r="B193" s="243"/>
      <c r="C193" s="89"/>
      <c r="D193" s="94"/>
      <c r="E193" s="95"/>
      <c r="F193" s="95"/>
      <c r="G193" s="95"/>
      <c r="H193" s="95"/>
      <c r="I193" s="95"/>
      <c r="J193" s="99"/>
      <c r="K193" s="99"/>
      <c r="L193" s="99"/>
      <c r="M193" s="99"/>
      <c r="N193" s="99"/>
      <c r="O193" s="99"/>
      <c r="P193" s="99"/>
      <c r="Q193" s="99"/>
      <c r="R193" s="99"/>
      <c r="S193" s="99"/>
      <c r="T193" s="99"/>
      <c r="U193" s="91"/>
      <c r="V193" s="92"/>
      <c r="W193" s="100"/>
    </row>
    <row r="194" spans="1:23" x14ac:dyDescent="0.35">
      <c r="A194" s="94"/>
      <c r="B194" s="243"/>
      <c r="C194" s="89"/>
      <c r="D194" s="94"/>
      <c r="E194" s="95"/>
      <c r="F194" s="95"/>
      <c r="G194" s="95"/>
      <c r="H194" s="95"/>
      <c r="I194" s="95"/>
      <c r="J194" s="99"/>
      <c r="K194" s="99"/>
      <c r="L194" s="99"/>
      <c r="M194" s="99"/>
      <c r="N194" s="99"/>
      <c r="O194" s="99"/>
      <c r="P194" s="99"/>
      <c r="Q194" s="99"/>
      <c r="R194" s="99"/>
      <c r="S194" s="99"/>
      <c r="T194" s="99"/>
      <c r="U194" s="91"/>
      <c r="V194" s="92"/>
      <c r="W194" s="100"/>
    </row>
    <row r="195" spans="1:23" x14ac:dyDescent="0.35">
      <c r="A195" s="94"/>
      <c r="B195" s="243"/>
      <c r="C195" s="89"/>
      <c r="D195" s="94"/>
      <c r="E195" s="95"/>
      <c r="F195" s="95"/>
      <c r="G195" s="95"/>
      <c r="H195" s="95"/>
      <c r="I195" s="95"/>
      <c r="J195" s="99"/>
      <c r="K195" s="99"/>
      <c r="L195" s="99"/>
      <c r="M195" s="99"/>
      <c r="N195" s="99"/>
      <c r="O195" s="99"/>
      <c r="P195" s="99"/>
      <c r="Q195" s="99"/>
      <c r="R195" s="99"/>
      <c r="S195" s="99"/>
      <c r="T195" s="99"/>
      <c r="U195" s="91"/>
      <c r="V195" s="92"/>
      <c r="W195" s="100"/>
    </row>
    <row r="196" spans="1:23" x14ac:dyDescent="0.35">
      <c r="A196" s="94"/>
      <c r="B196" s="243"/>
      <c r="C196" s="89"/>
      <c r="D196" s="94"/>
      <c r="E196" s="95"/>
      <c r="F196" s="95"/>
      <c r="G196" s="95"/>
      <c r="H196" s="95"/>
      <c r="I196" s="95"/>
      <c r="J196" s="99"/>
      <c r="K196" s="99"/>
      <c r="L196" s="99"/>
      <c r="M196" s="99"/>
      <c r="N196" s="99"/>
      <c r="O196" s="99"/>
      <c r="P196" s="99"/>
      <c r="Q196" s="99"/>
      <c r="R196" s="99"/>
      <c r="S196" s="99"/>
      <c r="T196" s="99"/>
      <c r="U196" s="91"/>
      <c r="V196" s="92"/>
      <c r="W196" s="100"/>
    </row>
    <row r="197" spans="1:23" x14ac:dyDescent="0.35">
      <c r="A197" s="94"/>
      <c r="B197" s="243"/>
      <c r="C197" s="89"/>
      <c r="D197" s="94"/>
      <c r="E197" s="95"/>
      <c r="F197" s="95"/>
      <c r="G197" s="95"/>
      <c r="H197" s="95"/>
      <c r="I197" s="95"/>
      <c r="J197" s="99"/>
      <c r="K197" s="99"/>
      <c r="L197" s="99"/>
      <c r="M197" s="99"/>
      <c r="N197" s="99"/>
      <c r="O197" s="99"/>
      <c r="P197" s="99"/>
      <c r="Q197" s="99"/>
      <c r="R197" s="99"/>
      <c r="S197" s="99"/>
      <c r="T197" s="99"/>
      <c r="U197" s="91"/>
      <c r="V197" s="92"/>
      <c r="W197" s="100"/>
    </row>
    <row r="198" spans="1:23" x14ac:dyDescent="0.35">
      <c r="A198" s="94"/>
      <c r="B198" s="243"/>
      <c r="C198" s="89"/>
      <c r="D198" s="94"/>
      <c r="E198" s="95"/>
      <c r="F198" s="95"/>
      <c r="G198" s="95"/>
      <c r="H198" s="95"/>
      <c r="I198" s="95"/>
      <c r="J198" s="99"/>
      <c r="K198" s="99"/>
      <c r="L198" s="99"/>
      <c r="M198" s="99"/>
      <c r="N198" s="99"/>
      <c r="O198" s="99"/>
      <c r="P198" s="99"/>
      <c r="Q198" s="99"/>
      <c r="R198" s="99"/>
      <c r="S198" s="99"/>
      <c r="T198" s="99"/>
      <c r="U198" s="91"/>
      <c r="V198" s="92"/>
      <c r="W198" s="100"/>
    </row>
    <row r="199" spans="1:23" x14ac:dyDescent="0.35">
      <c r="A199" s="94"/>
      <c r="B199" s="243"/>
      <c r="C199" s="89"/>
      <c r="D199" s="94"/>
      <c r="E199" s="95"/>
      <c r="F199" s="95"/>
      <c r="G199" s="95"/>
      <c r="H199" s="95"/>
      <c r="I199" s="95"/>
      <c r="J199" s="99"/>
      <c r="K199" s="99"/>
      <c r="L199" s="99"/>
      <c r="M199" s="99"/>
      <c r="N199" s="99"/>
      <c r="O199" s="99"/>
      <c r="P199" s="99"/>
      <c r="Q199" s="99"/>
      <c r="R199" s="99"/>
      <c r="S199" s="99"/>
      <c r="T199" s="99"/>
      <c r="U199" s="91"/>
      <c r="V199" s="92"/>
      <c r="W199" s="100"/>
    </row>
    <row r="200" spans="1:23" x14ac:dyDescent="0.35">
      <c r="A200" s="94"/>
      <c r="B200" s="243"/>
      <c r="C200" s="89"/>
      <c r="D200" s="94"/>
      <c r="E200" s="95"/>
      <c r="F200" s="95"/>
      <c r="G200" s="95"/>
      <c r="H200" s="95"/>
      <c r="I200" s="95"/>
      <c r="J200" s="99"/>
      <c r="K200" s="99"/>
      <c r="L200" s="99"/>
      <c r="M200" s="99"/>
      <c r="N200" s="99"/>
      <c r="O200" s="99"/>
      <c r="P200" s="99"/>
      <c r="Q200" s="99"/>
      <c r="R200" s="99"/>
      <c r="S200" s="99"/>
      <c r="T200" s="99"/>
      <c r="U200" s="91"/>
      <c r="V200" s="92"/>
      <c r="W200" s="100"/>
    </row>
    <row r="201" spans="1:23" x14ac:dyDescent="0.35">
      <c r="A201" s="94"/>
      <c r="B201" s="243"/>
      <c r="C201" s="89"/>
      <c r="D201" s="94"/>
      <c r="E201" s="95"/>
      <c r="F201" s="95"/>
      <c r="G201" s="95"/>
      <c r="H201" s="95"/>
      <c r="I201" s="95"/>
      <c r="J201" s="99"/>
      <c r="K201" s="99"/>
      <c r="L201" s="99"/>
      <c r="M201" s="99"/>
      <c r="N201" s="99"/>
      <c r="O201" s="99"/>
      <c r="P201" s="99"/>
      <c r="Q201" s="99"/>
      <c r="R201" s="99"/>
      <c r="S201" s="99"/>
      <c r="T201" s="99"/>
      <c r="U201" s="91"/>
      <c r="V201" s="92"/>
      <c r="W201" s="100"/>
    </row>
    <row r="202" spans="1:23" x14ac:dyDescent="0.35">
      <c r="A202" s="94"/>
      <c r="B202" s="243"/>
      <c r="C202" s="89"/>
      <c r="D202" s="94"/>
      <c r="E202" s="95"/>
      <c r="F202" s="95"/>
      <c r="G202" s="95"/>
      <c r="H202" s="95"/>
      <c r="I202" s="95"/>
      <c r="J202" s="99"/>
      <c r="K202" s="99"/>
      <c r="L202" s="99"/>
      <c r="M202" s="99"/>
      <c r="N202" s="99"/>
      <c r="O202" s="99"/>
      <c r="P202" s="99"/>
      <c r="Q202" s="99"/>
      <c r="R202" s="99"/>
      <c r="S202" s="99"/>
      <c r="T202" s="99"/>
      <c r="U202" s="91"/>
      <c r="V202" s="92"/>
      <c r="W202" s="100"/>
    </row>
    <row r="203" spans="1:23" x14ac:dyDescent="0.35">
      <c r="A203" s="94"/>
      <c r="B203" s="243"/>
      <c r="C203" s="89"/>
      <c r="D203" s="94"/>
      <c r="E203" s="95"/>
      <c r="F203" s="95"/>
      <c r="G203" s="95"/>
      <c r="H203" s="95"/>
      <c r="I203" s="95"/>
      <c r="J203" s="99"/>
      <c r="K203" s="99"/>
      <c r="L203" s="99"/>
      <c r="M203" s="99"/>
      <c r="N203" s="99"/>
      <c r="O203" s="99"/>
      <c r="P203" s="99"/>
      <c r="Q203" s="99"/>
      <c r="R203" s="99"/>
      <c r="S203" s="99"/>
      <c r="T203" s="99"/>
      <c r="U203" s="91"/>
      <c r="V203" s="92"/>
      <c r="W203" s="100"/>
    </row>
    <row r="204" spans="1:23" x14ac:dyDescent="0.35">
      <c r="A204" s="94"/>
      <c r="B204" s="243"/>
      <c r="C204" s="89"/>
      <c r="D204" s="94"/>
      <c r="E204" s="95"/>
      <c r="F204" s="95"/>
      <c r="G204" s="95"/>
      <c r="H204" s="95"/>
      <c r="I204" s="95"/>
      <c r="J204" s="99"/>
      <c r="K204" s="99"/>
      <c r="L204" s="99"/>
      <c r="M204" s="99"/>
      <c r="N204" s="99"/>
      <c r="O204" s="99"/>
      <c r="P204" s="99"/>
      <c r="Q204" s="99"/>
      <c r="R204" s="99"/>
      <c r="S204" s="99"/>
      <c r="T204" s="99"/>
      <c r="U204" s="91"/>
      <c r="V204" s="92"/>
      <c r="W204" s="100"/>
    </row>
    <row r="205" spans="1:23" x14ac:dyDescent="0.35">
      <c r="A205" s="94"/>
      <c r="B205" s="243"/>
      <c r="C205" s="89"/>
      <c r="D205" s="94"/>
      <c r="E205" s="95"/>
      <c r="F205" s="95"/>
      <c r="G205" s="95"/>
      <c r="H205" s="95"/>
      <c r="I205" s="95"/>
      <c r="J205" s="99"/>
      <c r="K205" s="99"/>
      <c r="L205" s="99"/>
      <c r="M205" s="99"/>
      <c r="N205" s="99"/>
      <c r="O205" s="99"/>
      <c r="P205" s="99"/>
      <c r="Q205" s="99"/>
      <c r="R205" s="99"/>
      <c r="S205" s="99"/>
      <c r="T205" s="99"/>
      <c r="U205" s="91"/>
      <c r="V205" s="92"/>
      <c r="W205" s="100"/>
    </row>
    <row r="206" spans="1:23" x14ac:dyDescent="0.35">
      <c r="A206" s="94"/>
      <c r="B206" s="243"/>
      <c r="C206" s="89"/>
      <c r="D206" s="94"/>
      <c r="E206" s="95"/>
      <c r="F206" s="95"/>
      <c r="G206" s="95"/>
      <c r="H206" s="95"/>
      <c r="I206" s="95"/>
      <c r="J206" s="99"/>
      <c r="K206" s="99"/>
      <c r="L206" s="99"/>
      <c r="M206" s="99"/>
      <c r="N206" s="99"/>
      <c r="O206" s="99"/>
      <c r="P206" s="99"/>
      <c r="Q206" s="99"/>
      <c r="R206" s="99"/>
      <c r="S206" s="99"/>
      <c r="T206" s="99"/>
      <c r="U206" s="91"/>
      <c r="V206" s="92"/>
      <c r="W206" s="100"/>
    </row>
    <row r="207" spans="1:23" x14ac:dyDescent="0.35">
      <c r="A207" s="94"/>
      <c r="B207" s="243"/>
      <c r="C207" s="89"/>
      <c r="D207" s="94"/>
      <c r="E207" s="95"/>
      <c r="F207" s="95"/>
      <c r="G207" s="95"/>
      <c r="H207" s="95"/>
      <c r="I207" s="95"/>
      <c r="J207" s="99"/>
      <c r="K207" s="99"/>
      <c r="L207" s="99"/>
      <c r="M207" s="99"/>
      <c r="N207" s="99"/>
      <c r="O207" s="99"/>
      <c r="P207" s="99"/>
      <c r="Q207" s="99"/>
      <c r="R207" s="99"/>
      <c r="S207" s="99"/>
      <c r="T207" s="99"/>
      <c r="U207" s="91"/>
      <c r="V207" s="92"/>
      <c r="W207" s="100"/>
    </row>
    <row r="208" spans="1:23" x14ac:dyDescent="0.35">
      <c r="A208" s="94"/>
      <c r="B208" s="243"/>
      <c r="C208" s="89"/>
      <c r="D208" s="94"/>
      <c r="E208" s="95"/>
      <c r="F208" s="95"/>
      <c r="G208" s="95"/>
      <c r="H208" s="95"/>
      <c r="I208" s="95"/>
      <c r="J208" s="99"/>
      <c r="K208" s="99"/>
      <c r="L208" s="99"/>
      <c r="M208" s="99"/>
      <c r="N208" s="99"/>
      <c r="O208" s="99"/>
      <c r="P208" s="99"/>
      <c r="Q208" s="99"/>
      <c r="R208" s="99"/>
      <c r="S208" s="99"/>
      <c r="T208" s="99"/>
      <c r="U208" s="91"/>
      <c r="V208" s="92"/>
      <c r="W208" s="100"/>
    </row>
    <row r="209" spans="1:23" x14ac:dyDescent="0.35">
      <c r="A209" s="94"/>
      <c r="B209" s="243"/>
      <c r="C209" s="89"/>
      <c r="D209" s="94"/>
      <c r="E209" s="95"/>
      <c r="F209" s="95"/>
      <c r="G209" s="95"/>
      <c r="H209" s="95"/>
      <c r="I209" s="95"/>
      <c r="J209" s="99"/>
      <c r="K209" s="99"/>
      <c r="L209" s="99"/>
      <c r="M209" s="99"/>
      <c r="N209" s="99"/>
      <c r="O209" s="99"/>
      <c r="P209" s="99"/>
      <c r="Q209" s="99"/>
      <c r="R209" s="99"/>
      <c r="S209" s="99"/>
      <c r="T209" s="99"/>
      <c r="U209" s="91"/>
      <c r="V209" s="92"/>
      <c r="W209" s="100"/>
    </row>
    <row r="210" spans="1:23" x14ac:dyDescent="0.35">
      <c r="A210" s="94"/>
      <c r="B210" s="243"/>
      <c r="C210" s="89"/>
      <c r="D210" s="94"/>
      <c r="E210" s="95"/>
      <c r="F210" s="95"/>
      <c r="G210" s="95"/>
      <c r="H210" s="95"/>
      <c r="I210" s="95"/>
      <c r="J210" s="99"/>
      <c r="K210" s="99"/>
      <c r="L210" s="99"/>
      <c r="M210" s="99"/>
      <c r="N210" s="99"/>
      <c r="O210" s="99"/>
      <c r="P210" s="99"/>
      <c r="Q210" s="99"/>
      <c r="R210" s="99"/>
      <c r="S210" s="99"/>
      <c r="T210" s="99"/>
      <c r="U210" s="91"/>
      <c r="V210" s="92"/>
      <c r="W210" s="100"/>
    </row>
    <row r="211" spans="1:23" x14ac:dyDescent="0.35">
      <c r="A211" s="94"/>
      <c r="B211" s="243"/>
      <c r="C211" s="89"/>
      <c r="D211" s="94"/>
      <c r="E211" s="95"/>
      <c r="F211" s="95"/>
      <c r="G211" s="95"/>
      <c r="H211" s="95"/>
      <c r="I211" s="95"/>
      <c r="J211" s="99"/>
      <c r="K211" s="99"/>
      <c r="L211" s="99"/>
      <c r="M211" s="99"/>
      <c r="N211" s="99"/>
      <c r="O211" s="99"/>
      <c r="P211" s="99"/>
      <c r="Q211" s="99"/>
      <c r="R211" s="99"/>
      <c r="S211" s="99"/>
      <c r="T211" s="99"/>
      <c r="U211" s="91"/>
      <c r="V211" s="92"/>
      <c r="W211" s="100"/>
    </row>
    <row r="212" spans="1:23" x14ac:dyDescent="0.35">
      <c r="A212" s="94"/>
      <c r="B212" s="243"/>
      <c r="C212" s="89"/>
      <c r="D212" s="94"/>
      <c r="E212" s="95"/>
      <c r="F212" s="95"/>
      <c r="G212" s="95"/>
      <c r="H212" s="95"/>
      <c r="I212" s="95"/>
      <c r="J212" s="99"/>
      <c r="K212" s="99"/>
      <c r="L212" s="99"/>
      <c r="M212" s="99"/>
      <c r="N212" s="99"/>
      <c r="O212" s="99"/>
      <c r="P212" s="99"/>
      <c r="Q212" s="99"/>
      <c r="R212" s="99"/>
      <c r="S212" s="99"/>
      <c r="T212" s="99"/>
      <c r="U212" s="91"/>
      <c r="V212" s="92"/>
      <c r="W212" s="100"/>
    </row>
    <row r="213" spans="1:23" x14ac:dyDescent="0.35">
      <c r="A213" s="94"/>
      <c r="B213" s="243"/>
      <c r="C213" s="89"/>
      <c r="D213" s="94"/>
      <c r="E213" s="95"/>
      <c r="F213" s="95"/>
      <c r="G213" s="95"/>
      <c r="H213" s="95"/>
      <c r="I213" s="95"/>
      <c r="J213" s="99"/>
      <c r="K213" s="99"/>
      <c r="L213" s="99"/>
      <c r="M213" s="99"/>
      <c r="N213" s="99"/>
      <c r="O213" s="99"/>
      <c r="P213" s="99"/>
      <c r="Q213" s="99"/>
      <c r="R213" s="99"/>
      <c r="S213" s="99"/>
      <c r="T213" s="99"/>
      <c r="U213" s="91"/>
      <c r="V213" s="92"/>
      <c r="W213" s="100"/>
    </row>
    <row r="214" spans="1:23" x14ac:dyDescent="0.35">
      <c r="A214" s="94"/>
      <c r="B214" s="243"/>
      <c r="C214" s="89"/>
      <c r="D214" s="94"/>
      <c r="E214" s="95"/>
      <c r="F214" s="95"/>
      <c r="G214" s="95"/>
      <c r="H214" s="95"/>
      <c r="I214" s="95"/>
      <c r="J214" s="99"/>
      <c r="K214" s="99"/>
      <c r="L214" s="99"/>
      <c r="M214" s="99"/>
      <c r="N214" s="99"/>
      <c r="O214" s="99"/>
      <c r="P214" s="99"/>
      <c r="Q214" s="99"/>
      <c r="R214" s="99"/>
      <c r="S214" s="99"/>
      <c r="T214" s="99"/>
      <c r="U214" s="91"/>
      <c r="V214" s="92"/>
      <c r="W214" s="100"/>
    </row>
    <row r="215" spans="1:23" x14ac:dyDescent="0.35">
      <c r="A215" s="94"/>
      <c r="B215" s="243"/>
      <c r="C215" s="89"/>
      <c r="D215" s="94"/>
      <c r="E215" s="95"/>
      <c r="F215" s="95"/>
      <c r="G215" s="95"/>
      <c r="H215" s="95"/>
      <c r="I215" s="95"/>
      <c r="J215" s="99"/>
      <c r="K215" s="99"/>
      <c r="L215" s="99"/>
      <c r="M215" s="99"/>
      <c r="N215" s="99"/>
      <c r="O215" s="99"/>
      <c r="P215" s="99"/>
      <c r="Q215" s="99"/>
      <c r="R215" s="99"/>
      <c r="S215" s="99"/>
      <c r="T215" s="99"/>
      <c r="U215" s="91"/>
      <c r="V215" s="92"/>
      <c r="W215" s="100"/>
    </row>
    <row r="216" spans="1:23" x14ac:dyDescent="0.35">
      <c r="A216" s="94"/>
      <c r="B216" s="243"/>
      <c r="C216" s="89"/>
      <c r="D216" s="94"/>
      <c r="E216" s="95"/>
      <c r="F216" s="95"/>
      <c r="G216" s="95"/>
      <c r="H216" s="95"/>
      <c r="I216" s="95"/>
      <c r="J216" s="99"/>
      <c r="K216" s="99"/>
      <c r="L216" s="99"/>
      <c r="M216" s="99"/>
      <c r="N216" s="99"/>
      <c r="O216" s="99"/>
      <c r="P216" s="99"/>
      <c r="Q216" s="99"/>
      <c r="R216" s="99"/>
      <c r="S216" s="99"/>
      <c r="T216" s="99"/>
      <c r="U216" s="99"/>
      <c r="V216" s="101"/>
      <c r="W216" s="100"/>
    </row>
  </sheetData>
  <mergeCells count="6">
    <mergeCell ref="B1:C1"/>
    <mergeCell ref="J12:N12"/>
    <mergeCell ref="P12:T12"/>
    <mergeCell ref="E12:I12"/>
    <mergeCell ref="B5:C5"/>
    <mergeCell ref="A2:D2"/>
  </mergeCells>
  <phoneticPr fontId="0" type="noConversion"/>
  <conditionalFormatting sqref="U15 O15 I15 I17:I216 O17:O216 U17:U216">
    <cfRule type="expression" dxfId="12" priority="13">
      <formula>IF($A15&lt;&gt;"",1,0)</formula>
    </cfRule>
  </conditionalFormatting>
  <conditionalFormatting sqref="A216:W216">
    <cfRule type="expression" dxfId="11" priority="26">
      <formula>IF(AND($A216&lt;&gt;"",$A14=""),1,0)</formula>
    </cfRule>
    <cfRule type="expression" dxfId="10" priority="27">
      <formula>IF($A216&lt;&gt;"",1,0)</formula>
    </cfRule>
  </conditionalFormatting>
  <conditionalFormatting sqref="A15:W215">
    <cfRule type="expression" dxfId="9" priority="9">
      <formula>IF(AND($A15&lt;&gt;"",$A16=""),1,0)</formula>
    </cfRule>
    <cfRule type="expression" dxfId="8" priority="11">
      <formula>IF($A15&lt;&gt;"",1,0)</formula>
    </cfRule>
  </conditionalFormatting>
  <conditionalFormatting sqref="I15 O15 U15">
    <cfRule type="expression" dxfId="7" priority="10">
      <formula>IF($A15&lt;&gt;"",1,0)</formula>
    </cfRule>
  </conditionalFormatting>
  <conditionalFormatting sqref="U16 O16 I16">
    <cfRule type="expression" dxfId="6" priority="5">
      <formula>IF($A16&lt;&gt;"",1,0)</formula>
    </cfRule>
  </conditionalFormatting>
  <conditionalFormatting sqref="I16 O16 U16">
    <cfRule type="expression" dxfId="5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9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H29"/>
  <sheetViews>
    <sheetView showGridLines="0" zoomScaleNormal="100" workbookViewId="0">
      <selection activeCell="B22" sqref="B22"/>
    </sheetView>
  </sheetViews>
  <sheetFormatPr defaultColWidth="9.1796875" defaultRowHeight="15" customHeight="1" x14ac:dyDescent="0.35"/>
  <cols>
    <col min="1" max="1" width="16.7265625" style="13" customWidth="1"/>
    <col min="2" max="2" width="30.7265625" style="13" customWidth="1"/>
    <col min="3" max="3" width="17.453125" style="13" bestFit="1" customWidth="1"/>
    <col min="4" max="4" width="3.54296875" style="13" customWidth="1"/>
    <col min="5" max="5" width="17.453125" style="13" customWidth="1"/>
    <col min="6" max="6" width="10.26953125" style="13" bestFit="1" customWidth="1"/>
    <col min="7" max="7" width="16" style="13" hidden="1" customWidth="1"/>
    <col min="8" max="8" width="14.26953125" style="13" hidden="1" customWidth="1"/>
    <col min="9" max="9" width="14.7265625" style="13" bestFit="1" customWidth="1"/>
    <col min="10" max="10" width="15.1796875" style="13" bestFit="1" customWidth="1"/>
    <col min="11" max="12" width="12.7265625" style="13" bestFit="1" customWidth="1"/>
    <col min="13" max="13" width="9" style="13" bestFit="1" customWidth="1"/>
    <col min="14" max="14" width="12.453125" style="13" bestFit="1" customWidth="1"/>
    <col min="15" max="15" width="12.81640625" style="13" bestFit="1" customWidth="1"/>
    <col min="16" max="16384" width="9.1796875" style="13"/>
  </cols>
  <sheetData>
    <row r="1" spans="1:8" ht="15" customHeight="1" x14ac:dyDescent="0.35">
      <c r="H1" s="104"/>
    </row>
    <row r="2" spans="1:8" ht="15.75" customHeight="1" x14ac:dyDescent="0.35">
      <c r="A2" s="278" t="s">
        <v>183</v>
      </c>
      <c r="B2" s="278"/>
      <c r="C2" s="278"/>
      <c r="D2" s="29"/>
      <c r="E2" s="29" t="str">
        <f>Date</f>
        <v>October 2021</v>
      </c>
    </row>
    <row r="3" spans="1:8" ht="23.25" customHeight="1" x14ac:dyDescent="0.35">
      <c r="A3" s="278"/>
      <c r="B3" s="278"/>
      <c r="C3" s="278"/>
      <c r="D3" s="29"/>
      <c r="E3" s="29"/>
    </row>
    <row r="5" spans="1:8" ht="15.5" x14ac:dyDescent="0.35">
      <c r="A5" s="19" t="s">
        <v>54</v>
      </c>
      <c r="B5" s="103" t="str">
        <f>INSTNAME</f>
        <v>Sector</v>
      </c>
    </row>
    <row r="6" spans="1:8" ht="15.5" x14ac:dyDescent="0.35">
      <c r="A6" s="19" t="s">
        <v>55</v>
      </c>
      <c r="B6" s="238" t="str">
        <f>UKPRN</f>
        <v>All Providers</v>
      </c>
    </row>
    <row r="8" spans="1:8" ht="18.75" customHeight="1" thickBot="1" x14ac:dyDescent="0.4">
      <c r="A8" s="158" t="s">
        <v>21</v>
      </c>
      <c r="B8" s="105"/>
      <c r="G8" s="28" t="s">
        <v>78</v>
      </c>
    </row>
    <row r="9" spans="1:8" ht="15" customHeight="1" x14ac:dyDescent="0.35">
      <c r="A9" s="107" t="s">
        <v>162</v>
      </c>
      <c r="B9" s="106"/>
      <c r="C9" s="106">
        <v>1015092191</v>
      </c>
      <c r="E9" s="13" t="s">
        <v>4</v>
      </c>
      <c r="G9" s="31" t="s">
        <v>80</v>
      </c>
    </row>
    <row r="10" spans="1:8" ht="15" customHeight="1" x14ac:dyDescent="0.35">
      <c r="A10" s="109" t="s">
        <v>165</v>
      </c>
      <c r="B10" s="107"/>
      <c r="C10" s="108">
        <v>1083005767</v>
      </c>
      <c r="E10" s="13" t="s">
        <v>5</v>
      </c>
      <c r="G10" s="31" t="s">
        <v>81</v>
      </c>
    </row>
    <row r="11" spans="1:8" ht="15" customHeight="1" x14ac:dyDescent="0.35">
      <c r="A11" s="109" t="s">
        <v>169</v>
      </c>
      <c r="B11" s="109"/>
      <c r="C11" s="110">
        <v>1097635000</v>
      </c>
      <c r="D11" s="57"/>
      <c r="E11" s="57" t="s">
        <v>6</v>
      </c>
      <c r="G11" s="31" t="s">
        <v>86</v>
      </c>
    </row>
    <row r="12" spans="1:8" ht="15" customHeight="1" x14ac:dyDescent="0.35">
      <c r="A12" s="109" t="s">
        <v>190</v>
      </c>
      <c r="B12" s="111"/>
      <c r="C12" s="110">
        <v>1049042000</v>
      </c>
      <c r="D12" s="57"/>
      <c r="E12" s="57" t="s">
        <v>7</v>
      </c>
      <c r="G12" s="31" t="s">
        <v>87</v>
      </c>
    </row>
    <row r="13" spans="1:8" ht="15" customHeight="1" x14ac:dyDescent="0.35">
      <c r="A13" s="109" t="s">
        <v>95</v>
      </c>
      <c r="B13" s="109"/>
      <c r="C13" s="110">
        <v>1061193739.5</v>
      </c>
      <c r="D13" s="57"/>
      <c r="E13" s="57" t="s">
        <v>93</v>
      </c>
      <c r="G13" s="31" t="s">
        <v>61</v>
      </c>
    </row>
    <row r="14" spans="1:8" ht="15" customHeight="1" x14ac:dyDescent="0.35">
      <c r="A14" s="109" t="s">
        <v>2</v>
      </c>
      <c r="B14" s="109"/>
      <c r="C14" s="112" t="s">
        <v>194</v>
      </c>
      <c r="D14" s="113"/>
      <c r="E14" s="113" t="s">
        <v>9</v>
      </c>
      <c r="F14" s="114"/>
      <c r="G14" s="31" t="s">
        <v>62</v>
      </c>
    </row>
    <row r="15" spans="1:8" ht="15" customHeight="1" x14ac:dyDescent="0.35">
      <c r="A15" s="109" t="s">
        <v>163</v>
      </c>
      <c r="B15" s="109"/>
      <c r="C15" s="110">
        <v>1107226588.24</v>
      </c>
      <c r="D15" s="57"/>
      <c r="E15" s="57" t="s">
        <v>84</v>
      </c>
      <c r="G15" s="31" t="s">
        <v>63</v>
      </c>
    </row>
    <row r="16" spans="1:8" ht="15" customHeight="1" x14ac:dyDescent="0.35">
      <c r="A16" s="115" t="s">
        <v>60</v>
      </c>
      <c r="B16" s="115"/>
      <c r="C16" s="116">
        <v>0.183812</v>
      </c>
      <c r="D16" s="117"/>
      <c r="E16" s="117" t="s">
        <v>8</v>
      </c>
      <c r="G16" s="31" t="s">
        <v>64</v>
      </c>
    </row>
    <row r="17" spans="1:7" ht="15" customHeight="1" thickBot="1" x14ac:dyDescent="0.4">
      <c r="A17" s="118" t="s">
        <v>96</v>
      </c>
      <c r="B17" s="118"/>
      <c r="C17" s="119">
        <v>203521534</v>
      </c>
      <c r="D17" s="120"/>
      <c r="E17" s="57" t="s">
        <v>85</v>
      </c>
      <c r="G17" s="31" t="s">
        <v>65</v>
      </c>
    </row>
    <row r="18" spans="1:7" ht="15" customHeight="1" x14ac:dyDescent="0.35">
      <c r="A18" s="18"/>
      <c r="B18" s="18"/>
      <c r="G18" s="40"/>
    </row>
    <row r="19" spans="1:7" ht="15" customHeight="1" x14ac:dyDescent="0.35">
      <c r="A19" s="18"/>
      <c r="B19" s="18"/>
      <c r="G19" s="40"/>
    </row>
    <row r="20" spans="1:7" ht="18.75" customHeight="1" thickBot="1" x14ac:dyDescent="0.4">
      <c r="A20" s="121" t="s">
        <v>22</v>
      </c>
      <c r="B20" s="121"/>
      <c r="C20" s="50"/>
      <c r="G20" s="40"/>
    </row>
    <row r="21" spans="1:7" ht="15" customHeight="1" x14ac:dyDescent="0.35">
      <c r="A21" s="109" t="s">
        <v>164</v>
      </c>
      <c r="B21" s="122"/>
      <c r="C21" s="106">
        <v>514215644</v>
      </c>
      <c r="E21" s="13" t="s">
        <v>4</v>
      </c>
      <c r="G21" s="31" t="s">
        <v>82</v>
      </c>
    </row>
    <row r="22" spans="1:7" ht="15" customHeight="1" x14ac:dyDescent="0.35">
      <c r="A22" s="109" t="s">
        <v>166</v>
      </c>
      <c r="B22" s="109"/>
      <c r="C22" s="123">
        <v>524549280</v>
      </c>
      <c r="E22" s="13" t="s">
        <v>5</v>
      </c>
      <c r="G22" s="31" t="s">
        <v>83</v>
      </c>
    </row>
    <row r="23" spans="1:7" ht="15" customHeight="1" x14ac:dyDescent="0.35">
      <c r="A23" s="109" t="s">
        <v>170</v>
      </c>
      <c r="B23" s="109"/>
      <c r="C23" s="110">
        <v>561665000</v>
      </c>
      <c r="D23" s="57"/>
      <c r="E23" s="57" t="s">
        <v>6</v>
      </c>
      <c r="G23" s="31" t="s">
        <v>88</v>
      </c>
    </row>
    <row r="24" spans="1:7" ht="15" customHeight="1" x14ac:dyDescent="0.35">
      <c r="A24" s="109" t="s">
        <v>191</v>
      </c>
      <c r="B24" s="111"/>
      <c r="C24" s="110">
        <v>560834000</v>
      </c>
      <c r="D24" s="57"/>
      <c r="E24" s="57" t="s">
        <v>7</v>
      </c>
      <c r="G24" s="31" t="s">
        <v>89</v>
      </c>
    </row>
    <row r="25" spans="1:7" ht="15" customHeight="1" x14ac:dyDescent="0.35">
      <c r="A25" s="109" t="s">
        <v>95</v>
      </c>
      <c r="B25" s="109"/>
      <c r="C25" s="110">
        <v>540315981</v>
      </c>
      <c r="D25" s="57"/>
      <c r="E25" s="57" t="s">
        <v>93</v>
      </c>
      <c r="G25" s="31" t="s">
        <v>66</v>
      </c>
    </row>
    <row r="26" spans="1:7" ht="15" customHeight="1" x14ac:dyDescent="0.35">
      <c r="A26" s="124" t="s">
        <v>60</v>
      </c>
      <c r="B26" s="124"/>
      <c r="C26" s="117">
        <v>0.117837</v>
      </c>
      <c r="D26" s="117"/>
      <c r="E26" s="117" t="s">
        <v>9</v>
      </c>
      <c r="G26" s="31" t="s">
        <v>67</v>
      </c>
    </row>
    <row r="27" spans="1:7" ht="15" customHeight="1" thickBot="1" x14ac:dyDescent="0.4">
      <c r="A27" s="125" t="s">
        <v>97</v>
      </c>
      <c r="B27" s="125"/>
      <c r="C27" s="119">
        <v>63669220</v>
      </c>
      <c r="D27" s="120"/>
      <c r="E27" s="57" t="s">
        <v>84</v>
      </c>
      <c r="G27" s="31" t="s">
        <v>68</v>
      </c>
    </row>
    <row r="29" spans="1:7" ht="15" hidden="1" customHeight="1" x14ac:dyDescent="0.35">
      <c r="C29" s="31" t="s">
        <v>149</v>
      </c>
      <c r="D29" s="40"/>
      <c r="E29" s="40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87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N498"/>
  <sheetViews>
    <sheetView showGridLines="0" zoomScaleNormal="100" zoomScaleSheetLayoutView="100" workbookViewId="0">
      <pane xSplit="3" ySplit="10" topLeftCell="D11" activePane="bottomRight" state="frozen"/>
      <selection activeCell="A9" sqref="A9:O9"/>
      <selection pane="topRight" activeCell="A9" sqref="A9:O9"/>
      <selection pane="bottomLeft" activeCell="A9" sqref="A9:O9"/>
      <selection pane="bottomRight" activeCell="D13" sqref="D13"/>
    </sheetView>
  </sheetViews>
  <sheetFormatPr defaultColWidth="9.1796875" defaultRowHeight="15.5" x14ac:dyDescent="0.35"/>
  <cols>
    <col min="1" max="1" width="10.81640625" style="102" customWidth="1"/>
    <col min="2" max="2" width="5" style="17" customWidth="1"/>
    <col min="3" max="3" width="58" style="153" customWidth="1"/>
    <col min="4" max="4" width="15.26953125" style="16" customWidth="1"/>
    <col min="5" max="8" width="8.81640625" style="16" customWidth="1"/>
    <col min="9" max="10" width="11.453125" style="154" customWidth="1"/>
    <col min="11" max="11" width="20" style="154" customWidth="1"/>
    <col min="12" max="12" width="13.1796875" style="48" customWidth="1"/>
    <col min="13" max="13" width="9.1796875" style="16"/>
    <col min="14" max="14" width="9.1796875" style="16" customWidth="1"/>
    <col min="15" max="15" width="9.1796875" style="16"/>
    <col min="16" max="16" width="9.1796875" style="16" customWidth="1"/>
    <col min="17" max="16384" width="9.1796875" style="16"/>
  </cols>
  <sheetData>
    <row r="1" spans="1:14" x14ac:dyDescent="0.35">
      <c r="A1" s="16"/>
      <c r="B1" s="272"/>
      <c r="C1" s="272"/>
      <c r="I1" s="48"/>
      <c r="J1" s="48"/>
      <c r="K1" s="48"/>
      <c r="N1" s="34"/>
    </row>
    <row r="2" spans="1:14" ht="18" x14ac:dyDescent="0.4">
      <c r="A2" s="236" t="s">
        <v>184</v>
      </c>
      <c r="B2" s="39"/>
      <c r="C2" s="16"/>
      <c r="D2" s="63"/>
      <c r="E2" s="48"/>
      <c r="F2" s="48"/>
      <c r="G2" s="48"/>
      <c r="H2" s="48"/>
      <c r="I2" s="63"/>
      <c r="J2" s="63"/>
      <c r="K2" s="63"/>
      <c r="L2" s="29" t="str">
        <f>Date</f>
        <v>October 2021</v>
      </c>
    </row>
    <row r="3" spans="1:14" ht="15" customHeight="1" x14ac:dyDescent="0.35">
      <c r="A3" s="64"/>
      <c r="B3" s="39"/>
      <c r="C3" s="16"/>
      <c r="I3" s="48"/>
      <c r="J3" s="48"/>
      <c r="K3" s="48"/>
    </row>
    <row r="4" spans="1:14" x14ac:dyDescent="0.35">
      <c r="A4" s="280" t="s">
        <v>54</v>
      </c>
      <c r="B4" s="280"/>
      <c r="C4" s="103" t="str">
        <f>INSTNAME</f>
        <v>Sector</v>
      </c>
      <c r="D4" s="48"/>
      <c r="E4" s="48"/>
      <c r="F4" s="48"/>
      <c r="G4" s="48"/>
      <c r="H4" s="48"/>
      <c r="I4" s="48"/>
      <c r="J4" s="48"/>
      <c r="K4" s="48"/>
    </row>
    <row r="5" spans="1:14" x14ac:dyDescent="0.35">
      <c r="A5" s="280" t="s">
        <v>55</v>
      </c>
      <c r="B5" s="280"/>
      <c r="C5" s="238" t="str">
        <f>UKPRN</f>
        <v>All Providers</v>
      </c>
      <c r="I5" s="48"/>
      <c r="J5" s="48"/>
      <c r="K5" s="48"/>
      <c r="M5" s="39"/>
    </row>
    <row r="6" spans="1:14" ht="15" customHeight="1" x14ac:dyDescent="0.35">
      <c r="A6" s="66"/>
      <c r="B6" s="39"/>
      <c r="C6" s="16"/>
      <c r="I6" s="48"/>
      <c r="J6" s="48"/>
      <c r="K6" s="48"/>
      <c r="M6" s="39"/>
    </row>
    <row r="7" spans="1:14" ht="15" customHeight="1" x14ac:dyDescent="0.35">
      <c r="A7" s="16"/>
      <c r="B7" s="64" t="s">
        <v>102</v>
      </c>
      <c r="C7" s="16"/>
      <c r="D7" s="65">
        <f>SUM(L11:L214)</f>
        <v>260196424</v>
      </c>
      <c r="F7" s="64"/>
      <c r="G7" s="64"/>
      <c r="H7" s="64"/>
      <c r="I7" s="48"/>
      <c r="J7" s="47"/>
      <c r="K7" s="47"/>
    </row>
    <row r="8" spans="1:14" ht="15" customHeight="1" thickBot="1" x14ac:dyDescent="0.4">
      <c r="A8" s="16"/>
      <c r="B8" s="47"/>
      <c r="C8" s="48"/>
      <c r="D8" s="48"/>
      <c r="E8" s="48"/>
      <c r="F8" s="48"/>
      <c r="G8" s="48"/>
      <c r="H8" s="48"/>
      <c r="I8" s="48"/>
      <c r="J8" s="48"/>
      <c r="K8" s="48"/>
    </row>
    <row r="9" spans="1:14" x14ac:dyDescent="0.35">
      <c r="A9" s="71"/>
      <c r="B9" s="240"/>
      <c r="C9" s="72"/>
      <c r="D9" s="275" t="s">
        <v>17</v>
      </c>
      <c r="E9" s="275"/>
      <c r="F9" s="275"/>
      <c r="G9" s="275"/>
      <c r="H9" s="276"/>
      <c r="I9" s="279"/>
      <c r="J9" s="275"/>
      <c r="K9" s="275"/>
      <c r="L9" s="127"/>
    </row>
    <row r="10" spans="1:14" s="85" customFormat="1" ht="72.5" x14ac:dyDescent="0.35">
      <c r="A10" s="76" t="s">
        <v>90</v>
      </c>
      <c r="B10" s="77" t="s">
        <v>11</v>
      </c>
      <c r="C10" s="78"/>
      <c r="D10" s="78" t="s">
        <v>12</v>
      </c>
      <c r="E10" s="78" t="s">
        <v>13</v>
      </c>
      <c r="F10" s="78" t="s">
        <v>14</v>
      </c>
      <c r="G10" s="78" t="s">
        <v>15</v>
      </c>
      <c r="H10" s="80" t="s">
        <v>16</v>
      </c>
      <c r="I10" s="78" t="s">
        <v>28</v>
      </c>
      <c r="J10" s="78" t="s">
        <v>92</v>
      </c>
      <c r="K10" s="78" t="s">
        <v>94</v>
      </c>
      <c r="L10" s="128" t="s">
        <v>101</v>
      </c>
    </row>
    <row r="11" spans="1:14" s="88" customFormat="1" ht="46.5" hidden="1" x14ac:dyDescent="0.35">
      <c r="A11" s="129" t="s">
        <v>91</v>
      </c>
      <c r="B11" s="132" t="s">
        <v>29</v>
      </c>
      <c r="C11" s="130" t="s">
        <v>30</v>
      </c>
      <c r="D11" s="130" t="s">
        <v>31</v>
      </c>
      <c r="E11" s="130" t="s">
        <v>32</v>
      </c>
      <c r="F11" s="130" t="s">
        <v>33</v>
      </c>
      <c r="G11" s="130" t="s">
        <v>34</v>
      </c>
      <c r="H11" s="130" t="s">
        <v>35</v>
      </c>
      <c r="I11" s="131" t="s">
        <v>50</v>
      </c>
      <c r="J11" s="130" t="s">
        <v>51</v>
      </c>
      <c r="K11" s="130" t="s">
        <v>52</v>
      </c>
      <c r="L11" s="132" t="s">
        <v>53</v>
      </c>
      <c r="M11" s="93"/>
    </row>
    <row r="12" spans="1:14" s="88" customFormat="1" x14ac:dyDescent="0.35">
      <c r="A12" s="89"/>
      <c r="B12" s="241"/>
      <c r="C12" s="89"/>
      <c r="D12" s="92"/>
      <c r="E12" s="92"/>
      <c r="F12" s="92"/>
      <c r="G12" s="92"/>
      <c r="H12" s="92"/>
      <c r="I12" s="133"/>
      <c r="J12" s="133"/>
      <c r="K12" s="133"/>
      <c r="L12" s="92"/>
      <c r="M12" s="93"/>
    </row>
    <row r="13" spans="1:14" s="88" customFormat="1" x14ac:dyDescent="0.35">
      <c r="A13" s="134" t="s">
        <v>195</v>
      </c>
      <c r="B13" s="242" t="s">
        <v>196</v>
      </c>
      <c r="C13" s="134" t="s">
        <v>197</v>
      </c>
      <c r="D13" s="135">
        <v>40</v>
      </c>
      <c r="E13" s="135">
        <v>44</v>
      </c>
      <c r="F13" s="135">
        <v>15</v>
      </c>
      <c r="G13" s="135">
        <v>1</v>
      </c>
      <c r="H13" s="135">
        <v>1</v>
      </c>
      <c r="I13" s="136">
        <v>0.85</v>
      </c>
      <c r="J13" s="137">
        <v>4224.5146999999997</v>
      </c>
      <c r="K13" s="137">
        <v>6044.4372000000003</v>
      </c>
      <c r="L13" s="135">
        <v>26012783</v>
      </c>
      <c r="M13" s="93"/>
    </row>
    <row r="14" spans="1:14" s="88" customFormat="1" x14ac:dyDescent="0.35">
      <c r="A14" s="89" t="s">
        <v>195</v>
      </c>
      <c r="B14" s="241" t="s">
        <v>201</v>
      </c>
      <c r="C14" s="89" t="s">
        <v>202</v>
      </c>
      <c r="D14" s="92">
        <v>40</v>
      </c>
      <c r="E14" s="92">
        <v>40</v>
      </c>
      <c r="F14" s="92">
        <v>17</v>
      </c>
      <c r="G14" s="92">
        <v>2</v>
      </c>
      <c r="H14" s="92">
        <v>0</v>
      </c>
      <c r="I14" s="138">
        <v>0.82</v>
      </c>
      <c r="J14" s="133">
        <v>1033.0727999999999</v>
      </c>
      <c r="K14" s="133">
        <v>1409.9965999999999</v>
      </c>
      <c r="L14" s="92">
        <v>6068048</v>
      </c>
      <c r="M14" s="93"/>
    </row>
    <row r="15" spans="1:14" s="88" customFormat="1" ht="31" x14ac:dyDescent="0.35">
      <c r="A15" s="89" t="s">
        <v>195</v>
      </c>
      <c r="B15" s="241" t="s">
        <v>203</v>
      </c>
      <c r="C15" s="89" t="s">
        <v>204</v>
      </c>
      <c r="D15" s="92">
        <v>30</v>
      </c>
      <c r="E15" s="92">
        <v>50</v>
      </c>
      <c r="F15" s="92">
        <v>18</v>
      </c>
      <c r="G15" s="92">
        <v>2</v>
      </c>
      <c r="H15" s="92">
        <v>1</v>
      </c>
      <c r="I15" s="138">
        <v>0.82</v>
      </c>
      <c r="J15" s="133">
        <v>2909.0373</v>
      </c>
      <c r="K15" s="133">
        <v>3809.2352999999998</v>
      </c>
      <c r="L15" s="92">
        <v>16393387</v>
      </c>
      <c r="M15" s="93"/>
    </row>
    <row r="16" spans="1:14" s="88" customFormat="1" x14ac:dyDescent="0.35">
      <c r="A16" s="89" t="s">
        <v>195</v>
      </c>
      <c r="B16" s="241" t="s">
        <v>205</v>
      </c>
      <c r="C16" s="89" t="s">
        <v>206</v>
      </c>
      <c r="D16" s="92">
        <v>37</v>
      </c>
      <c r="E16" s="92">
        <v>40</v>
      </c>
      <c r="F16" s="92">
        <v>19</v>
      </c>
      <c r="G16" s="92">
        <v>3</v>
      </c>
      <c r="H16" s="92">
        <v>1</v>
      </c>
      <c r="I16" s="138">
        <v>0.8</v>
      </c>
      <c r="J16" s="133">
        <v>3763.5958000000001</v>
      </c>
      <c r="K16" s="133">
        <v>5056.2498999999998</v>
      </c>
      <c r="L16" s="92">
        <v>21760030</v>
      </c>
      <c r="M16" s="93"/>
    </row>
    <row r="17" spans="1:13" s="88" customFormat="1" x14ac:dyDescent="0.35">
      <c r="A17" s="89" t="s">
        <v>195</v>
      </c>
      <c r="B17" s="241" t="s">
        <v>207</v>
      </c>
      <c r="C17" s="89" t="s">
        <v>208</v>
      </c>
      <c r="D17" s="92">
        <v>36</v>
      </c>
      <c r="E17" s="92">
        <v>46</v>
      </c>
      <c r="F17" s="92">
        <v>16</v>
      </c>
      <c r="G17" s="92">
        <v>1</v>
      </c>
      <c r="H17" s="92">
        <v>1</v>
      </c>
      <c r="I17" s="138">
        <v>0.84</v>
      </c>
      <c r="J17" s="133">
        <v>3901.3218999999999</v>
      </c>
      <c r="K17" s="133">
        <v>5386.3968999999997</v>
      </c>
      <c r="L17" s="92">
        <v>23180851</v>
      </c>
      <c r="M17" s="93"/>
    </row>
    <row r="18" spans="1:13" s="88" customFormat="1" x14ac:dyDescent="0.35">
      <c r="A18" s="89" t="s">
        <v>195</v>
      </c>
      <c r="B18" s="241" t="s">
        <v>209</v>
      </c>
      <c r="C18" s="89" t="s">
        <v>210</v>
      </c>
      <c r="D18" s="92">
        <v>32</v>
      </c>
      <c r="E18" s="92">
        <v>42</v>
      </c>
      <c r="F18" s="92">
        <v>22</v>
      </c>
      <c r="G18" s="92">
        <v>3</v>
      </c>
      <c r="H18" s="92">
        <v>1</v>
      </c>
      <c r="I18" s="138">
        <v>0.77</v>
      </c>
      <c r="J18" s="133">
        <v>814.35080000000005</v>
      </c>
      <c r="K18" s="133">
        <v>1013.138</v>
      </c>
      <c r="L18" s="92">
        <v>4360132</v>
      </c>
      <c r="M18" s="93"/>
    </row>
    <row r="19" spans="1:13" s="88" customFormat="1" x14ac:dyDescent="0.35">
      <c r="A19" s="89" t="s">
        <v>211</v>
      </c>
      <c r="B19" s="241" t="s">
        <v>212</v>
      </c>
      <c r="C19" s="89" t="s">
        <v>213</v>
      </c>
      <c r="D19" s="92">
        <v>26</v>
      </c>
      <c r="E19" s="92">
        <v>59</v>
      </c>
      <c r="F19" s="92">
        <v>14</v>
      </c>
      <c r="G19" s="92">
        <v>1</v>
      </c>
      <c r="H19" s="92">
        <v>0</v>
      </c>
      <c r="I19" s="138">
        <v>0.86</v>
      </c>
      <c r="J19" s="133">
        <v>1327.7909999999999</v>
      </c>
      <c r="K19" s="133">
        <v>1861.4318000000001</v>
      </c>
      <c r="L19" s="92">
        <v>8010842</v>
      </c>
      <c r="M19" s="93"/>
    </row>
    <row r="20" spans="1:13" s="88" customFormat="1" x14ac:dyDescent="0.35">
      <c r="A20" s="89" t="s">
        <v>211</v>
      </c>
      <c r="B20" s="241" t="s">
        <v>214</v>
      </c>
      <c r="C20" s="89" t="s">
        <v>215</v>
      </c>
      <c r="D20" s="92">
        <v>30</v>
      </c>
      <c r="E20" s="92">
        <v>61</v>
      </c>
      <c r="F20" s="92">
        <v>8</v>
      </c>
      <c r="G20" s="92">
        <v>0</v>
      </c>
      <c r="H20" s="92">
        <v>0</v>
      </c>
      <c r="I20" s="138">
        <v>0.92</v>
      </c>
      <c r="J20" s="133">
        <v>2470.3004000000001</v>
      </c>
      <c r="K20" s="133">
        <v>3720.1822000000002</v>
      </c>
      <c r="L20" s="92">
        <v>16010141</v>
      </c>
      <c r="M20" s="93"/>
    </row>
    <row r="21" spans="1:13" s="88" customFormat="1" x14ac:dyDescent="0.35">
      <c r="A21" s="89" t="s">
        <v>211</v>
      </c>
      <c r="B21" s="241" t="s">
        <v>216</v>
      </c>
      <c r="C21" s="89" t="s">
        <v>217</v>
      </c>
      <c r="D21" s="92">
        <v>28</v>
      </c>
      <c r="E21" s="92">
        <v>60</v>
      </c>
      <c r="F21" s="92">
        <v>12</v>
      </c>
      <c r="G21" s="92">
        <v>1</v>
      </c>
      <c r="H21" s="92">
        <v>0</v>
      </c>
      <c r="I21" s="138">
        <v>0.88</v>
      </c>
      <c r="J21" s="133">
        <v>2521.2691</v>
      </c>
      <c r="K21" s="133">
        <v>3660.9551000000001</v>
      </c>
      <c r="L21" s="92">
        <v>15755254</v>
      </c>
      <c r="M21" s="93"/>
    </row>
    <row r="22" spans="1:13" s="88" customFormat="1" x14ac:dyDescent="0.35">
      <c r="A22" s="89" t="s">
        <v>211</v>
      </c>
      <c r="B22" s="241" t="s">
        <v>218</v>
      </c>
      <c r="C22" s="89" t="s">
        <v>219</v>
      </c>
      <c r="D22" s="92">
        <v>30</v>
      </c>
      <c r="E22" s="92">
        <v>54</v>
      </c>
      <c r="F22" s="92">
        <v>14</v>
      </c>
      <c r="G22" s="92">
        <v>1</v>
      </c>
      <c r="H22" s="92">
        <v>0</v>
      </c>
      <c r="I22" s="138">
        <v>0.86</v>
      </c>
      <c r="J22" s="133">
        <v>1620.4998000000001</v>
      </c>
      <c r="K22" s="133">
        <v>2305.4119000000001</v>
      </c>
      <c r="L22" s="92">
        <v>9921550</v>
      </c>
      <c r="M22" s="93"/>
    </row>
    <row r="23" spans="1:13" s="88" customFormat="1" x14ac:dyDescent="0.35">
      <c r="A23" s="89" t="s">
        <v>211</v>
      </c>
      <c r="B23" s="241" t="s">
        <v>220</v>
      </c>
      <c r="C23" s="89" t="s">
        <v>221</v>
      </c>
      <c r="D23" s="92">
        <v>27</v>
      </c>
      <c r="E23" s="92">
        <v>44</v>
      </c>
      <c r="F23" s="92">
        <v>23</v>
      </c>
      <c r="G23" s="92">
        <v>6</v>
      </c>
      <c r="H23" s="92">
        <v>1</v>
      </c>
      <c r="I23" s="138">
        <v>0.76</v>
      </c>
      <c r="J23" s="133">
        <v>1885.9407000000001</v>
      </c>
      <c r="K23" s="133">
        <v>2501.4857000000002</v>
      </c>
      <c r="L23" s="92">
        <v>10765372</v>
      </c>
      <c r="M23" s="93"/>
    </row>
    <row r="24" spans="1:13" s="88" customFormat="1" ht="31" x14ac:dyDescent="0.35">
      <c r="A24" s="89" t="s">
        <v>211</v>
      </c>
      <c r="B24" s="241" t="s">
        <v>222</v>
      </c>
      <c r="C24" s="89" t="s">
        <v>223</v>
      </c>
      <c r="D24" s="92">
        <v>26</v>
      </c>
      <c r="E24" s="92">
        <v>56</v>
      </c>
      <c r="F24" s="92">
        <v>17</v>
      </c>
      <c r="G24" s="92">
        <v>1</v>
      </c>
      <c r="H24" s="92">
        <v>0</v>
      </c>
      <c r="I24" s="138">
        <v>0.83</v>
      </c>
      <c r="J24" s="133">
        <v>1636.7545</v>
      </c>
      <c r="K24" s="133">
        <v>2296.7442999999998</v>
      </c>
      <c r="L24" s="92">
        <v>9884249</v>
      </c>
      <c r="M24" s="93"/>
    </row>
    <row r="25" spans="1:13" s="88" customFormat="1" ht="31" x14ac:dyDescent="0.35">
      <c r="A25" s="89" t="s">
        <v>211</v>
      </c>
      <c r="B25" s="241" t="s">
        <v>224</v>
      </c>
      <c r="C25" s="89" t="s">
        <v>225</v>
      </c>
      <c r="D25" s="92">
        <v>26</v>
      </c>
      <c r="E25" s="92">
        <v>61</v>
      </c>
      <c r="F25" s="92">
        <v>11</v>
      </c>
      <c r="G25" s="92">
        <v>1</v>
      </c>
      <c r="H25" s="92">
        <v>0</v>
      </c>
      <c r="I25" s="138">
        <v>0.89</v>
      </c>
      <c r="J25" s="133">
        <v>1282.8661999999999</v>
      </c>
      <c r="K25" s="133">
        <v>1907.7022999999999</v>
      </c>
      <c r="L25" s="92">
        <v>8209970</v>
      </c>
      <c r="M25" s="93"/>
    </row>
    <row r="26" spans="1:13" s="88" customFormat="1" x14ac:dyDescent="0.35">
      <c r="A26" s="89" t="s">
        <v>211</v>
      </c>
      <c r="B26" s="241" t="s">
        <v>226</v>
      </c>
      <c r="C26" s="89" t="s">
        <v>227</v>
      </c>
      <c r="D26" s="92">
        <v>25</v>
      </c>
      <c r="E26" s="92">
        <v>57</v>
      </c>
      <c r="F26" s="92">
        <v>15</v>
      </c>
      <c r="G26" s="92">
        <v>3</v>
      </c>
      <c r="H26" s="92">
        <v>0</v>
      </c>
      <c r="I26" s="138">
        <v>0.85</v>
      </c>
      <c r="J26" s="133">
        <v>286.18579999999997</v>
      </c>
      <c r="K26" s="133">
        <v>399.03879999999998</v>
      </c>
      <c r="L26" s="92">
        <v>1717300</v>
      </c>
      <c r="M26" s="93"/>
    </row>
    <row r="27" spans="1:13" s="88" customFormat="1" x14ac:dyDescent="0.35">
      <c r="A27" s="89" t="s">
        <v>211</v>
      </c>
      <c r="B27" s="241" t="s">
        <v>228</v>
      </c>
      <c r="C27" s="89" t="s">
        <v>229</v>
      </c>
      <c r="D27" s="92">
        <v>26</v>
      </c>
      <c r="E27" s="92">
        <v>56</v>
      </c>
      <c r="F27" s="92">
        <v>16</v>
      </c>
      <c r="G27" s="92">
        <v>2</v>
      </c>
      <c r="H27" s="92">
        <v>0</v>
      </c>
      <c r="I27" s="138">
        <v>0.84</v>
      </c>
      <c r="J27" s="133">
        <v>2633.4346</v>
      </c>
      <c r="K27" s="133">
        <v>3757.2446</v>
      </c>
      <c r="L27" s="92">
        <v>16169644</v>
      </c>
      <c r="M27" s="93"/>
    </row>
    <row r="28" spans="1:13" s="88" customFormat="1" x14ac:dyDescent="0.35">
      <c r="A28" s="89" t="s">
        <v>230</v>
      </c>
      <c r="B28" s="241" t="s">
        <v>231</v>
      </c>
      <c r="C28" s="89" t="s">
        <v>232</v>
      </c>
      <c r="D28" s="92">
        <v>29</v>
      </c>
      <c r="E28" s="92">
        <v>40</v>
      </c>
      <c r="F28" s="92">
        <v>25</v>
      </c>
      <c r="G28" s="92">
        <v>5</v>
      </c>
      <c r="H28" s="92">
        <v>0</v>
      </c>
      <c r="I28" s="138">
        <v>0.73</v>
      </c>
      <c r="J28" s="133">
        <v>590.53480000000002</v>
      </c>
      <c r="K28" s="133">
        <v>602.00919999999996</v>
      </c>
      <c r="L28" s="92">
        <v>2590802</v>
      </c>
      <c r="M28" s="93"/>
    </row>
    <row r="29" spans="1:13" s="88" customFormat="1" x14ac:dyDescent="0.35">
      <c r="A29" s="89" t="s">
        <v>230</v>
      </c>
      <c r="B29" s="241" t="s">
        <v>233</v>
      </c>
      <c r="C29" s="89" t="s">
        <v>234</v>
      </c>
      <c r="D29" s="92">
        <v>28</v>
      </c>
      <c r="E29" s="92">
        <v>41</v>
      </c>
      <c r="F29" s="92">
        <v>26</v>
      </c>
      <c r="G29" s="92">
        <v>4</v>
      </c>
      <c r="H29" s="92">
        <v>0</v>
      </c>
      <c r="I29" s="138">
        <v>0.73</v>
      </c>
      <c r="J29" s="133">
        <v>1314.3086000000001</v>
      </c>
      <c r="K29" s="133">
        <v>1277.6994999999999</v>
      </c>
      <c r="L29" s="92">
        <v>5498695</v>
      </c>
      <c r="M29" s="93"/>
    </row>
    <row r="30" spans="1:13" s="88" customFormat="1" x14ac:dyDescent="0.35">
      <c r="A30" s="89" t="s">
        <v>230</v>
      </c>
      <c r="B30" s="241" t="s">
        <v>235</v>
      </c>
      <c r="C30" s="89" t="s">
        <v>236</v>
      </c>
      <c r="D30" s="92">
        <v>32</v>
      </c>
      <c r="E30" s="92">
        <v>47</v>
      </c>
      <c r="F30" s="92">
        <v>18</v>
      </c>
      <c r="G30" s="92">
        <v>3</v>
      </c>
      <c r="H30" s="92">
        <v>1</v>
      </c>
      <c r="I30" s="138">
        <v>0.81</v>
      </c>
      <c r="J30" s="133">
        <v>297.95429999999999</v>
      </c>
      <c r="K30" s="133">
        <v>267.71699999999998</v>
      </c>
      <c r="L30" s="92">
        <v>1152145</v>
      </c>
      <c r="M30" s="93"/>
    </row>
    <row r="31" spans="1:13" s="88" customFormat="1" x14ac:dyDescent="0.35">
      <c r="A31" s="89" t="s">
        <v>230</v>
      </c>
      <c r="B31" s="241" t="s">
        <v>237</v>
      </c>
      <c r="C31" s="89" t="s">
        <v>238</v>
      </c>
      <c r="D31" s="92">
        <v>26</v>
      </c>
      <c r="E31" s="92">
        <v>42</v>
      </c>
      <c r="F31" s="92">
        <v>26</v>
      </c>
      <c r="G31" s="92">
        <v>5</v>
      </c>
      <c r="H31" s="92">
        <v>1</v>
      </c>
      <c r="I31" s="138">
        <v>0.72</v>
      </c>
      <c r="J31" s="133">
        <v>1896.0441000000001</v>
      </c>
      <c r="K31" s="133">
        <v>1298.4113</v>
      </c>
      <c r="L31" s="92">
        <v>5587831</v>
      </c>
      <c r="M31" s="93"/>
    </row>
    <row r="32" spans="1:13" s="88" customFormat="1" x14ac:dyDescent="0.35">
      <c r="A32" s="89" t="s">
        <v>230</v>
      </c>
      <c r="B32" s="241" t="s">
        <v>239</v>
      </c>
      <c r="C32" s="89" t="s">
        <v>240</v>
      </c>
      <c r="D32" s="92">
        <v>27</v>
      </c>
      <c r="E32" s="92">
        <v>46</v>
      </c>
      <c r="F32" s="92">
        <v>23</v>
      </c>
      <c r="G32" s="92">
        <v>3</v>
      </c>
      <c r="H32" s="92">
        <v>0</v>
      </c>
      <c r="I32" s="138">
        <v>0.76</v>
      </c>
      <c r="J32" s="133">
        <v>843.35509999999999</v>
      </c>
      <c r="K32" s="133">
        <v>645.85609999999997</v>
      </c>
      <c r="L32" s="92">
        <v>2779496</v>
      </c>
      <c r="M32" s="93"/>
    </row>
    <row r="33" spans="1:13" s="88" customFormat="1" x14ac:dyDescent="0.35">
      <c r="A33" s="89" t="s">
        <v>230</v>
      </c>
      <c r="B33" s="241" t="s">
        <v>241</v>
      </c>
      <c r="C33" s="89" t="s">
        <v>242</v>
      </c>
      <c r="D33" s="92">
        <v>28</v>
      </c>
      <c r="E33" s="92">
        <v>40</v>
      </c>
      <c r="F33" s="92">
        <v>25</v>
      </c>
      <c r="G33" s="92">
        <v>6</v>
      </c>
      <c r="H33" s="92">
        <v>0</v>
      </c>
      <c r="I33" s="138">
        <v>0.73</v>
      </c>
      <c r="J33" s="133">
        <v>895.85360000000003</v>
      </c>
      <c r="K33" s="133">
        <v>669.46429999999998</v>
      </c>
      <c r="L33" s="92">
        <v>2881102</v>
      </c>
      <c r="M33" s="93"/>
    </row>
    <row r="34" spans="1:13" s="88" customFormat="1" x14ac:dyDescent="0.35">
      <c r="A34" s="89" t="s">
        <v>230</v>
      </c>
      <c r="B34" s="241" t="s">
        <v>243</v>
      </c>
      <c r="C34" s="89" t="s">
        <v>244</v>
      </c>
      <c r="D34" s="92">
        <v>26</v>
      </c>
      <c r="E34" s="92">
        <v>42</v>
      </c>
      <c r="F34" s="92">
        <v>26</v>
      </c>
      <c r="G34" s="92">
        <v>5</v>
      </c>
      <c r="H34" s="92">
        <v>1</v>
      </c>
      <c r="I34" s="138">
        <v>0.72</v>
      </c>
      <c r="J34" s="133">
        <v>1044.8737000000001</v>
      </c>
      <c r="K34" s="133">
        <v>749.57820000000004</v>
      </c>
      <c r="L34" s="92">
        <v>3225880</v>
      </c>
      <c r="M34" s="93"/>
    </row>
    <row r="35" spans="1:13" s="88" customFormat="1" x14ac:dyDescent="0.35">
      <c r="A35" s="89" t="s">
        <v>230</v>
      </c>
      <c r="B35" s="241" t="s">
        <v>245</v>
      </c>
      <c r="C35" s="89" t="s">
        <v>246</v>
      </c>
      <c r="D35" s="92">
        <v>27</v>
      </c>
      <c r="E35" s="92">
        <v>45</v>
      </c>
      <c r="F35" s="92">
        <v>26</v>
      </c>
      <c r="G35" s="92">
        <v>2</v>
      </c>
      <c r="H35" s="92">
        <v>0</v>
      </c>
      <c r="I35" s="138">
        <v>0.73</v>
      </c>
      <c r="J35" s="133">
        <v>617.14850000000001</v>
      </c>
      <c r="K35" s="133">
        <v>475.43689999999998</v>
      </c>
      <c r="L35" s="92">
        <v>2046086</v>
      </c>
      <c r="M35" s="93"/>
    </row>
    <row r="36" spans="1:13" s="88" customFormat="1" x14ac:dyDescent="0.35">
      <c r="A36" s="89" t="s">
        <v>230</v>
      </c>
      <c r="B36" s="241" t="s">
        <v>247</v>
      </c>
      <c r="C36" s="89" t="s">
        <v>248</v>
      </c>
      <c r="D36" s="92">
        <v>27</v>
      </c>
      <c r="E36" s="92">
        <v>42</v>
      </c>
      <c r="F36" s="92">
        <v>26</v>
      </c>
      <c r="G36" s="92">
        <v>4</v>
      </c>
      <c r="H36" s="92">
        <v>1</v>
      </c>
      <c r="I36" s="138">
        <v>0.73</v>
      </c>
      <c r="J36" s="133">
        <v>392.62099999999998</v>
      </c>
      <c r="K36" s="133">
        <v>296.40370000000001</v>
      </c>
      <c r="L36" s="92">
        <v>1275602</v>
      </c>
      <c r="M36" s="93"/>
    </row>
    <row r="37" spans="1:13" s="88" customFormat="1" x14ac:dyDescent="0.35">
      <c r="A37" s="89" t="s">
        <v>230</v>
      </c>
      <c r="B37" s="241" t="s">
        <v>249</v>
      </c>
      <c r="C37" s="89" t="s">
        <v>250</v>
      </c>
      <c r="D37" s="92">
        <v>30</v>
      </c>
      <c r="E37" s="92">
        <v>35</v>
      </c>
      <c r="F37" s="92">
        <v>26</v>
      </c>
      <c r="G37" s="92">
        <v>8</v>
      </c>
      <c r="H37" s="92">
        <v>1</v>
      </c>
      <c r="I37" s="138">
        <v>0.71</v>
      </c>
      <c r="J37" s="133">
        <v>2264.8474000000001</v>
      </c>
      <c r="K37" s="133">
        <v>1610.6840999999999</v>
      </c>
      <c r="L37" s="92">
        <v>6931726</v>
      </c>
      <c r="M37" s="93"/>
    </row>
    <row r="38" spans="1:13" s="88" customFormat="1" x14ac:dyDescent="0.35">
      <c r="A38" s="89" t="s">
        <v>230</v>
      </c>
      <c r="B38" s="241" t="s">
        <v>251</v>
      </c>
      <c r="C38" s="89" t="s">
        <v>252</v>
      </c>
      <c r="D38" s="92">
        <v>26</v>
      </c>
      <c r="E38" s="92">
        <v>39</v>
      </c>
      <c r="F38" s="92">
        <v>28</v>
      </c>
      <c r="G38" s="92">
        <v>6</v>
      </c>
      <c r="H38" s="92">
        <v>1</v>
      </c>
      <c r="I38" s="138">
        <v>0.7</v>
      </c>
      <c r="J38" s="133">
        <v>873.44359999999995</v>
      </c>
      <c r="K38" s="133">
        <v>792.77769999999998</v>
      </c>
      <c r="L38" s="92">
        <v>3411793</v>
      </c>
      <c r="M38" s="93"/>
    </row>
    <row r="39" spans="1:13" s="88" customFormat="1" x14ac:dyDescent="0.35">
      <c r="A39" s="89" t="s">
        <v>253</v>
      </c>
      <c r="B39" s="241" t="s">
        <v>254</v>
      </c>
      <c r="C39" s="89" t="s">
        <v>255</v>
      </c>
      <c r="D39" s="92">
        <v>29</v>
      </c>
      <c r="E39" s="92">
        <v>41</v>
      </c>
      <c r="F39" s="92">
        <v>26</v>
      </c>
      <c r="G39" s="92">
        <v>5</v>
      </c>
      <c r="H39" s="92">
        <v>0</v>
      </c>
      <c r="I39" s="138">
        <v>0.73</v>
      </c>
      <c r="J39" s="133">
        <v>288.2577</v>
      </c>
      <c r="K39" s="133">
        <v>219.75049999999999</v>
      </c>
      <c r="L39" s="92">
        <v>945717</v>
      </c>
      <c r="M39" s="93"/>
    </row>
    <row r="40" spans="1:13" s="88" customFormat="1" x14ac:dyDescent="0.35">
      <c r="A40" s="89" t="s">
        <v>253</v>
      </c>
      <c r="B40" s="241" t="s">
        <v>256</v>
      </c>
      <c r="C40" s="89" t="s">
        <v>257</v>
      </c>
      <c r="D40" s="92">
        <v>30</v>
      </c>
      <c r="E40" s="92">
        <v>43</v>
      </c>
      <c r="F40" s="92">
        <v>22</v>
      </c>
      <c r="G40" s="92">
        <v>4</v>
      </c>
      <c r="H40" s="92">
        <v>1</v>
      </c>
      <c r="I40" s="138">
        <v>0.77</v>
      </c>
      <c r="J40" s="133">
        <v>648.46420000000001</v>
      </c>
      <c r="K40" s="133">
        <v>516.74599999999998</v>
      </c>
      <c r="L40" s="92">
        <v>2223866</v>
      </c>
      <c r="M40" s="93"/>
    </row>
    <row r="41" spans="1:13" s="88" customFormat="1" x14ac:dyDescent="0.35">
      <c r="A41" s="89" t="s">
        <v>253</v>
      </c>
      <c r="B41" s="241" t="s">
        <v>258</v>
      </c>
      <c r="C41" s="89" t="s">
        <v>259</v>
      </c>
      <c r="D41" s="92">
        <v>32</v>
      </c>
      <c r="E41" s="92">
        <v>41</v>
      </c>
      <c r="F41" s="92">
        <v>22</v>
      </c>
      <c r="G41" s="92">
        <v>4</v>
      </c>
      <c r="H41" s="92">
        <v>0</v>
      </c>
      <c r="I41" s="138">
        <v>0.77</v>
      </c>
      <c r="J41" s="133">
        <v>1581.0608999999999</v>
      </c>
      <c r="K41" s="133">
        <v>1251.4435000000001</v>
      </c>
      <c r="L41" s="92">
        <v>5385700</v>
      </c>
      <c r="M41" s="93"/>
    </row>
    <row r="42" spans="1:13" s="88" customFormat="1" x14ac:dyDescent="0.35">
      <c r="A42" s="89" t="s">
        <v>253</v>
      </c>
      <c r="B42" s="241" t="s">
        <v>260</v>
      </c>
      <c r="C42" s="89" t="s">
        <v>261</v>
      </c>
      <c r="D42" s="92">
        <v>32</v>
      </c>
      <c r="E42" s="92">
        <v>43</v>
      </c>
      <c r="F42" s="92">
        <v>23</v>
      </c>
      <c r="G42" s="92">
        <v>2</v>
      </c>
      <c r="H42" s="92">
        <v>0</v>
      </c>
      <c r="I42" s="138">
        <v>0.77</v>
      </c>
      <c r="J42" s="133">
        <v>1331.5436</v>
      </c>
      <c r="K42" s="133">
        <v>1055.2347</v>
      </c>
      <c r="L42" s="92">
        <v>4541293</v>
      </c>
      <c r="M42" s="93"/>
    </row>
    <row r="43" spans="1:13" s="88" customFormat="1" x14ac:dyDescent="0.35">
      <c r="A43" s="89" t="s">
        <v>253</v>
      </c>
      <c r="B43" s="241" t="s">
        <v>262</v>
      </c>
      <c r="C43" s="89" t="s">
        <v>263</v>
      </c>
      <c r="D43" s="92">
        <v>35</v>
      </c>
      <c r="E43" s="92">
        <v>43</v>
      </c>
      <c r="F43" s="92">
        <v>20</v>
      </c>
      <c r="G43" s="92">
        <v>2</v>
      </c>
      <c r="H43" s="92">
        <v>0</v>
      </c>
      <c r="I43" s="138">
        <v>0.8</v>
      </c>
      <c r="J43" s="133">
        <v>290.76190000000003</v>
      </c>
      <c r="K43" s="133">
        <v>236.24639999999999</v>
      </c>
      <c r="L43" s="92">
        <v>1016708</v>
      </c>
      <c r="M43" s="93"/>
    </row>
    <row r="44" spans="1:13" s="88" customFormat="1" x14ac:dyDescent="0.35">
      <c r="A44" s="89" t="s">
        <v>253</v>
      </c>
      <c r="B44" s="241" t="s">
        <v>264</v>
      </c>
      <c r="C44" s="89" t="s">
        <v>265</v>
      </c>
      <c r="D44" s="92">
        <v>31</v>
      </c>
      <c r="E44" s="92">
        <v>42</v>
      </c>
      <c r="F44" s="92">
        <v>24</v>
      </c>
      <c r="G44" s="92">
        <v>3</v>
      </c>
      <c r="H44" s="92">
        <v>0</v>
      </c>
      <c r="I44" s="138">
        <v>0.75</v>
      </c>
      <c r="J44" s="133">
        <v>460.47730000000001</v>
      </c>
      <c r="K44" s="133">
        <v>361.43790000000001</v>
      </c>
      <c r="L44" s="92">
        <v>1555483</v>
      </c>
      <c r="M44" s="93"/>
    </row>
    <row r="45" spans="1:13" s="88" customFormat="1" x14ac:dyDescent="0.35">
      <c r="A45" s="89" t="s">
        <v>253</v>
      </c>
      <c r="B45" s="241" t="s">
        <v>266</v>
      </c>
      <c r="C45" s="89" t="s">
        <v>267</v>
      </c>
      <c r="D45" s="92">
        <v>30</v>
      </c>
      <c r="E45" s="92">
        <v>41</v>
      </c>
      <c r="F45" s="92">
        <v>28</v>
      </c>
      <c r="G45" s="92">
        <v>5</v>
      </c>
      <c r="H45" s="92">
        <v>0</v>
      </c>
      <c r="I45" s="138">
        <v>0.72</v>
      </c>
      <c r="J45" s="133">
        <v>430.03809999999999</v>
      </c>
      <c r="K45" s="133">
        <v>316.51260000000002</v>
      </c>
      <c r="L45" s="92">
        <v>1362140</v>
      </c>
      <c r="M45" s="93"/>
    </row>
    <row r="46" spans="1:13" s="88" customFormat="1" x14ac:dyDescent="0.35">
      <c r="A46" s="89" t="s">
        <v>253</v>
      </c>
      <c r="B46" s="241" t="s">
        <v>268</v>
      </c>
      <c r="C46" s="89" t="s">
        <v>269</v>
      </c>
      <c r="D46" s="92">
        <v>25</v>
      </c>
      <c r="E46" s="92">
        <v>43</v>
      </c>
      <c r="F46" s="92">
        <v>25</v>
      </c>
      <c r="G46" s="92">
        <v>6</v>
      </c>
      <c r="H46" s="92">
        <v>1</v>
      </c>
      <c r="I46" s="138">
        <v>0.73</v>
      </c>
      <c r="J46" s="133">
        <v>1248.9195999999999</v>
      </c>
      <c r="K46" s="133">
        <v>1244.5565999999999</v>
      </c>
      <c r="L46" s="92">
        <v>5356059</v>
      </c>
      <c r="M46" s="93"/>
    </row>
    <row r="47" spans="1:13" s="88" customFormat="1" x14ac:dyDescent="0.35">
      <c r="A47" s="89" t="s">
        <v>253</v>
      </c>
      <c r="B47" s="241" t="s">
        <v>270</v>
      </c>
      <c r="C47" s="89" t="s">
        <v>271</v>
      </c>
      <c r="D47" s="92">
        <v>30</v>
      </c>
      <c r="E47" s="92">
        <v>38</v>
      </c>
      <c r="F47" s="92">
        <v>24</v>
      </c>
      <c r="G47" s="92">
        <v>7</v>
      </c>
      <c r="H47" s="92">
        <v>2</v>
      </c>
      <c r="I47" s="138">
        <v>0.74</v>
      </c>
      <c r="J47" s="133">
        <v>937.99699999999996</v>
      </c>
      <c r="K47" s="133">
        <v>947.72829999999999</v>
      </c>
      <c r="L47" s="92">
        <v>4078637</v>
      </c>
      <c r="M47" s="93"/>
    </row>
    <row r="48" spans="1:13" s="88" customFormat="1" ht="31" x14ac:dyDescent="0.35">
      <c r="A48" s="89" t="s">
        <v>253</v>
      </c>
      <c r="B48" s="241" t="s">
        <v>272</v>
      </c>
      <c r="C48" s="89" t="s">
        <v>273</v>
      </c>
      <c r="D48" s="92">
        <v>29</v>
      </c>
      <c r="E48" s="92">
        <v>39</v>
      </c>
      <c r="F48" s="92">
        <v>24</v>
      </c>
      <c r="G48" s="92">
        <v>8</v>
      </c>
      <c r="H48" s="92">
        <v>1</v>
      </c>
      <c r="I48" s="138">
        <v>0.74</v>
      </c>
      <c r="J48" s="133">
        <v>653.63260000000002</v>
      </c>
      <c r="K48" s="133">
        <v>494.96140000000003</v>
      </c>
      <c r="L48" s="92">
        <v>2130110</v>
      </c>
      <c r="M48" s="93"/>
    </row>
    <row r="49" spans="1:13" s="88" customFormat="1" x14ac:dyDescent="0.35">
      <c r="A49" s="89"/>
      <c r="B49" s="241"/>
      <c r="C49" s="89"/>
      <c r="D49" s="92"/>
      <c r="E49" s="92"/>
      <c r="F49" s="92"/>
      <c r="G49" s="92"/>
      <c r="H49" s="92"/>
      <c r="I49" s="138"/>
      <c r="J49" s="133"/>
      <c r="K49" s="133"/>
      <c r="L49" s="92"/>
      <c r="M49" s="93"/>
    </row>
    <row r="50" spans="1:13" s="88" customFormat="1" x14ac:dyDescent="0.35">
      <c r="A50" s="89"/>
      <c r="B50" s="241"/>
      <c r="C50" s="89"/>
      <c r="D50" s="92"/>
      <c r="E50" s="92"/>
      <c r="F50" s="92"/>
      <c r="G50" s="92"/>
      <c r="H50" s="92"/>
      <c r="I50" s="138"/>
      <c r="J50" s="133"/>
      <c r="K50" s="133"/>
      <c r="L50" s="92"/>
      <c r="M50" s="93"/>
    </row>
    <row r="51" spans="1:13" s="88" customFormat="1" x14ac:dyDescent="0.35">
      <c r="A51" s="89"/>
      <c r="B51" s="241"/>
      <c r="C51" s="89"/>
      <c r="D51" s="92"/>
      <c r="E51" s="92"/>
      <c r="F51" s="92"/>
      <c r="G51" s="92"/>
      <c r="H51" s="92"/>
      <c r="I51" s="138"/>
      <c r="J51" s="133"/>
      <c r="K51" s="133"/>
      <c r="L51" s="92"/>
      <c r="M51" s="93"/>
    </row>
    <row r="52" spans="1:13" s="88" customFormat="1" x14ac:dyDescent="0.35">
      <c r="A52" s="89"/>
      <c r="B52" s="241"/>
      <c r="C52" s="89"/>
      <c r="D52" s="92"/>
      <c r="E52" s="92"/>
      <c r="F52" s="92"/>
      <c r="G52" s="92"/>
      <c r="H52" s="92"/>
      <c r="I52" s="138"/>
      <c r="J52" s="133"/>
      <c r="K52" s="133"/>
      <c r="L52" s="92"/>
      <c r="M52" s="93"/>
    </row>
    <row r="53" spans="1:13" s="88" customFormat="1" x14ac:dyDescent="0.35">
      <c r="A53" s="89"/>
      <c r="B53" s="241"/>
      <c r="C53" s="89"/>
      <c r="D53" s="92"/>
      <c r="E53" s="92"/>
      <c r="F53" s="92"/>
      <c r="G53" s="92"/>
      <c r="H53" s="92"/>
      <c r="I53" s="138"/>
      <c r="J53" s="133"/>
      <c r="K53" s="133"/>
      <c r="L53" s="92"/>
      <c r="M53" s="93"/>
    </row>
    <row r="54" spans="1:13" s="88" customFormat="1" x14ac:dyDescent="0.35">
      <c r="A54" s="89"/>
      <c r="B54" s="241"/>
      <c r="C54" s="89"/>
      <c r="D54" s="92"/>
      <c r="E54" s="92"/>
      <c r="F54" s="92"/>
      <c r="G54" s="92"/>
      <c r="H54" s="92"/>
      <c r="I54" s="138"/>
      <c r="J54" s="133"/>
      <c r="K54" s="133"/>
      <c r="L54" s="92"/>
      <c r="M54" s="93"/>
    </row>
    <row r="55" spans="1:13" s="88" customFormat="1" x14ac:dyDescent="0.35">
      <c r="A55" s="89"/>
      <c r="B55" s="241"/>
      <c r="C55" s="89"/>
      <c r="D55" s="92"/>
      <c r="E55" s="92"/>
      <c r="F55" s="92"/>
      <c r="G55" s="92"/>
      <c r="H55" s="92"/>
      <c r="I55" s="138"/>
      <c r="J55" s="133"/>
      <c r="K55" s="133"/>
      <c r="L55" s="92"/>
      <c r="M55" s="93"/>
    </row>
    <row r="56" spans="1:13" s="88" customFormat="1" x14ac:dyDescent="0.35">
      <c r="A56" s="89"/>
      <c r="B56" s="241"/>
      <c r="C56" s="89"/>
      <c r="D56" s="92"/>
      <c r="E56" s="92"/>
      <c r="F56" s="92"/>
      <c r="G56" s="92"/>
      <c r="H56" s="92"/>
      <c r="I56" s="138"/>
      <c r="J56" s="133"/>
      <c r="K56" s="133"/>
      <c r="L56" s="92"/>
      <c r="M56" s="93"/>
    </row>
    <row r="57" spans="1:13" s="88" customFormat="1" x14ac:dyDescent="0.35">
      <c r="A57" s="89"/>
      <c r="B57" s="241"/>
      <c r="C57" s="89"/>
      <c r="D57" s="92"/>
      <c r="E57" s="92"/>
      <c r="F57" s="92"/>
      <c r="G57" s="92"/>
      <c r="H57" s="92"/>
      <c r="I57" s="138"/>
      <c r="J57" s="133"/>
      <c r="K57" s="133"/>
      <c r="L57" s="92"/>
      <c r="M57" s="93"/>
    </row>
    <row r="58" spans="1:13" s="88" customFormat="1" x14ac:dyDescent="0.35">
      <c r="A58" s="89"/>
      <c r="B58" s="241"/>
      <c r="C58" s="89"/>
      <c r="D58" s="92"/>
      <c r="E58" s="92"/>
      <c r="F58" s="92"/>
      <c r="G58" s="92"/>
      <c r="H58" s="92"/>
      <c r="I58" s="138"/>
      <c r="J58" s="133"/>
      <c r="K58" s="133"/>
      <c r="L58" s="92"/>
      <c r="M58" s="93"/>
    </row>
    <row r="59" spans="1:13" s="88" customFormat="1" x14ac:dyDescent="0.35">
      <c r="A59" s="89"/>
      <c r="B59" s="241"/>
      <c r="C59" s="89"/>
      <c r="D59" s="92"/>
      <c r="E59" s="92"/>
      <c r="F59" s="92"/>
      <c r="G59" s="92"/>
      <c r="H59" s="92"/>
      <c r="I59" s="138"/>
      <c r="J59" s="133"/>
      <c r="K59" s="133"/>
      <c r="L59" s="92"/>
      <c r="M59" s="93"/>
    </row>
    <row r="60" spans="1:13" s="88" customFormat="1" x14ac:dyDescent="0.35">
      <c r="A60" s="89"/>
      <c r="B60" s="241"/>
      <c r="C60" s="89"/>
      <c r="D60" s="92"/>
      <c r="E60" s="92"/>
      <c r="F60" s="92"/>
      <c r="G60" s="92"/>
      <c r="H60" s="92"/>
      <c r="I60" s="138"/>
      <c r="J60" s="133"/>
      <c r="K60" s="133"/>
      <c r="L60" s="92"/>
      <c r="M60" s="93"/>
    </row>
    <row r="61" spans="1:13" s="88" customFormat="1" x14ac:dyDescent="0.35">
      <c r="A61" s="89"/>
      <c r="B61" s="241"/>
      <c r="C61" s="89"/>
      <c r="D61" s="92"/>
      <c r="E61" s="92"/>
      <c r="F61" s="92"/>
      <c r="G61" s="92"/>
      <c r="H61" s="92"/>
      <c r="I61" s="138"/>
      <c r="J61" s="133"/>
      <c r="K61" s="133"/>
      <c r="L61" s="92"/>
      <c r="M61" s="93"/>
    </row>
    <row r="62" spans="1:13" s="88" customFormat="1" x14ac:dyDescent="0.35">
      <c r="A62" s="89"/>
      <c r="B62" s="241"/>
      <c r="C62" s="89"/>
      <c r="D62" s="92"/>
      <c r="E62" s="92"/>
      <c r="F62" s="92"/>
      <c r="G62" s="92"/>
      <c r="H62" s="92"/>
      <c r="I62" s="138"/>
      <c r="J62" s="133"/>
      <c r="K62" s="133"/>
      <c r="L62" s="92"/>
      <c r="M62" s="93"/>
    </row>
    <row r="63" spans="1:13" s="88" customFormat="1" x14ac:dyDescent="0.35">
      <c r="A63" s="89"/>
      <c r="B63" s="241"/>
      <c r="C63" s="89"/>
      <c r="D63" s="92"/>
      <c r="E63" s="92"/>
      <c r="F63" s="92"/>
      <c r="G63" s="92"/>
      <c r="H63" s="92"/>
      <c r="I63" s="138"/>
      <c r="J63" s="133"/>
      <c r="K63" s="133"/>
      <c r="L63" s="92"/>
      <c r="M63" s="93"/>
    </row>
    <row r="64" spans="1:13" s="88" customFormat="1" x14ac:dyDescent="0.35">
      <c r="A64" s="89"/>
      <c r="B64" s="241"/>
      <c r="C64" s="89"/>
      <c r="D64" s="92"/>
      <c r="E64" s="92"/>
      <c r="F64" s="92"/>
      <c r="G64" s="92"/>
      <c r="H64" s="92"/>
      <c r="I64" s="138"/>
      <c r="J64" s="133"/>
      <c r="K64" s="133"/>
      <c r="L64" s="92"/>
      <c r="M64" s="93"/>
    </row>
    <row r="65" spans="1:13" s="88" customFormat="1" x14ac:dyDescent="0.35">
      <c r="A65" s="89"/>
      <c r="B65" s="241"/>
      <c r="C65" s="89"/>
      <c r="D65" s="92"/>
      <c r="E65" s="92"/>
      <c r="F65" s="92"/>
      <c r="G65" s="92"/>
      <c r="H65" s="92"/>
      <c r="I65" s="138"/>
      <c r="J65" s="133"/>
      <c r="K65" s="133"/>
      <c r="L65" s="92"/>
      <c r="M65" s="93"/>
    </row>
    <row r="66" spans="1:13" s="88" customFormat="1" x14ac:dyDescent="0.35">
      <c r="A66" s="89"/>
      <c r="B66" s="241"/>
      <c r="C66" s="89"/>
      <c r="D66" s="92"/>
      <c r="E66" s="92"/>
      <c r="F66" s="92"/>
      <c r="G66" s="92"/>
      <c r="H66" s="92"/>
      <c r="I66" s="138"/>
      <c r="J66" s="133"/>
      <c r="K66" s="133"/>
      <c r="L66" s="92"/>
      <c r="M66" s="93"/>
    </row>
    <row r="67" spans="1:13" s="88" customFormat="1" x14ac:dyDescent="0.35">
      <c r="A67" s="89"/>
      <c r="B67" s="241"/>
      <c r="C67" s="89"/>
      <c r="D67" s="92"/>
      <c r="E67" s="92"/>
      <c r="F67" s="92"/>
      <c r="G67" s="92"/>
      <c r="H67" s="92"/>
      <c r="I67" s="138"/>
      <c r="J67" s="133"/>
      <c r="K67" s="133"/>
      <c r="L67" s="92"/>
      <c r="M67" s="93"/>
    </row>
    <row r="68" spans="1:13" s="88" customFormat="1" x14ac:dyDescent="0.35">
      <c r="A68" s="89"/>
      <c r="B68" s="241"/>
      <c r="C68" s="89"/>
      <c r="D68" s="92"/>
      <c r="E68" s="92"/>
      <c r="F68" s="92"/>
      <c r="G68" s="92"/>
      <c r="H68" s="92"/>
      <c r="I68" s="138"/>
      <c r="J68" s="133"/>
      <c r="K68" s="133"/>
      <c r="L68" s="92"/>
      <c r="M68" s="93"/>
    </row>
    <row r="69" spans="1:13" s="88" customFormat="1" x14ac:dyDescent="0.35">
      <c r="A69" s="89"/>
      <c r="B69" s="241"/>
      <c r="C69" s="89"/>
      <c r="D69" s="92"/>
      <c r="E69" s="92"/>
      <c r="F69" s="92"/>
      <c r="G69" s="92"/>
      <c r="H69" s="92"/>
      <c r="I69" s="138"/>
      <c r="J69" s="133"/>
      <c r="K69" s="133"/>
      <c r="L69" s="92"/>
      <c r="M69" s="93"/>
    </row>
    <row r="70" spans="1:13" s="88" customFormat="1" x14ac:dyDescent="0.35">
      <c r="A70" s="89"/>
      <c r="B70" s="241"/>
      <c r="C70" s="89"/>
      <c r="D70" s="92"/>
      <c r="E70" s="92"/>
      <c r="F70" s="92"/>
      <c r="G70" s="92"/>
      <c r="H70" s="92"/>
      <c r="I70" s="138"/>
      <c r="J70" s="133"/>
      <c r="K70" s="133"/>
      <c r="L70" s="92"/>
      <c r="M70" s="93"/>
    </row>
    <row r="71" spans="1:13" s="88" customFormat="1" x14ac:dyDescent="0.35">
      <c r="A71" s="89"/>
      <c r="B71" s="241"/>
      <c r="C71" s="89"/>
      <c r="D71" s="92"/>
      <c r="E71" s="92"/>
      <c r="F71" s="92"/>
      <c r="G71" s="92"/>
      <c r="H71" s="92"/>
      <c r="I71" s="138"/>
      <c r="J71" s="133"/>
      <c r="K71" s="133"/>
      <c r="L71" s="92"/>
      <c r="M71" s="93"/>
    </row>
    <row r="72" spans="1:13" s="88" customFormat="1" x14ac:dyDescent="0.35">
      <c r="A72" s="89"/>
      <c r="B72" s="241"/>
      <c r="C72" s="89"/>
      <c r="D72" s="92"/>
      <c r="E72" s="92"/>
      <c r="F72" s="92"/>
      <c r="G72" s="92"/>
      <c r="H72" s="92"/>
      <c r="I72" s="138"/>
      <c r="J72" s="133"/>
      <c r="K72" s="133"/>
      <c r="L72" s="92"/>
      <c r="M72" s="93"/>
    </row>
    <row r="73" spans="1:13" s="88" customFormat="1" x14ac:dyDescent="0.35">
      <c r="A73" s="89"/>
      <c r="B73" s="241"/>
      <c r="C73" s="89"/>
      <c r="D73" s="92"/>
      <c r="E73" s="92"/>
      <c r="F73" s="92"/>
      <c r="G73" s="92"/>
      <c r="H73" s="92"/>
      <c r="I73" s="138"/>
      <c r="J73" s="133"/>
      <c r="K73" s="133"/>
      <c r="L73" s="92"/>
      <c r="M73" s="93"/>
    </row>
    <row r="74" spans="1:13" s="88" customFormat="1" x14ac:dyDescent="0.35">
      <c r="A74" s="89"/>
      <c r="B74" s="241"/>
      <c r="C74" s="89"/>
      <c r="D74" s="92"/>
      <c r="E74" s="92"/>
      <c r="F74" s="92"/>
      <c r="G74" s="92"/>
      <c r="H74" s="92"/>
      <c r="I74" s="138"/>
      <c r="J74" s="133"/>
      <c r="K74" s="133"/>
      <c r="L74" s="92"/>
      <c r="M74" s="93"/>
    </row>
    <row r="75" spans="1:13" s="88" customFormat="1" x14ac:dyDescent="0.35">
      <c r="A75" s="89"/>
      <c r="B75" s="241"/>
      <c r="C75" s="89"/>
      <c r="D75" s="92"/>
      <c r="E75" s="92"/>
      <c r="F75" s="92"/>
      <c r="G75" s="92"/>
      <c r="H75" s="92"/>
      <c r="I75" s="138"/>
      <c r="J75" s="133"/>
      <c r="K75" s="133"/>
      <c r="L75" s="92"/>
      <c r="M75" s="93"/>
    </row>
    <row r="76" spans="1:13" s="88" customFormat="1" x14ac:dyDescent="0.35">
      <c r="A76" s="89"/>
      <c r="B76" s="241"/>
      <c r="C76" s="89"/>
      <c r="D76" s="92"/>
      <c r="E76" s="92"/>
      <c r="F76" s="92"/>
      <c r="G76" s="92"/>
      <c r="H76" s="92"/>
      <c r="I76" s="138"/>
      <c r="J76" s="133"/>
      <c r="K76" s="133"/>
      <c r="L76" s="92"/>
      <c r="M76" s="93"/>
    </row>
    <row r="77" spans="1:13" s="88" customFormat="1" x14ac:dyDescent="0.35">
      <c r="A77" s="89"/>
      <c r="B77" s="241"/>
      <c r="C77" s="89"/>
      <c r="D77" s="92"/>
      <c r="E77" s="92"/>
      <c r="F77" s="92"/>
      <c r="G77" s="92"/>
      <c r="H77" s="92"/>
      <c r="I77" s="138"/>
      <c r="J77" s="133"/>
      <c r="K77" s="133"/>
      <c r="L77" s="92"/>
      <c r="M77" s="93"/>
    </row>
    <row r="78" spans="1:13" s="88" customFormat="1" x14ac:dyDescent="0.35">
      <c r="A78" s="89"/>
      <c r="B78" s="241"/>
      <c r="C78" s="89"/>
      <c r="D78" s="92"/>
      <c r="E78" s="92"/>
      <c r="F78" s="92"/>
      <c r="G78" s="92"/>
      <c r="H78" s="92"/>
      <c r="I78" s="138"/>
      <c r="J78" s="133"/>
      <c r="K78" s="133"/>
      <c r="L78" s="92"/>
      <c r="M78" s="93"/>
    </row>
    <row r="79" spans="1:13" s="88" customFormat="1" x14ac:dyDescent="0.35">
      <c r="A79" s="89"/>
      <c r="B79" s="241"/>
      <c r="C79" s="89"/>
      <c r="D79" s="92"/>
      <c r="E79" s="92"/>
      <c r="F79" s="92"/>
      <c r="G79" s="92"/>
      <c r="H79" s="92"/>
      <c r="I79" s="138"/>
      <c r="J79" s="133"/>
      <c r="K79" s="133"/>
      <c r="L79" s="92"/>
      <c r="M79" s="93"/>
    </row>
    <row r="80" spans="1:13" s="88" customFormat="1" x14ac:dyDescent="0.35">
      <c r="A80" s="89"/>
      <c r="B80" s="241"/>
      <c r="C80" s="89"/>
      <c r="D80" s="92"/>
      <c r="E80" s="92"/>
      <c r="F80" s="92"/>
      <c r="G80" s="92"/>
      <c r="H80" s="92"/>
      <c r="I80" s="138"/>
      <c r="J80" s="133"/>
      <c r="K80" s="133"/>
      <c r="L80" s="92"/>
      <c r="M80" s="93"/>
    </row>
    <row r="81" spans="1:12" s="67" customFormat="1" x14ac:dyDescent="0.35">
      <c r="A81" s="94"/>
      <c r="B81" s="241"/>
      <c r="C81" s="89"/>
      <c r="D81" s="92"/>
      <c r="E81" s="92"/>
      <c r="F81" s="92"/>
      <c r="G81" s="92"/>
      <c r="H81" s="92"/>
      <c r="I81" s="138"/>
      <c r="J81" s="133"/>
      <c r="K81" s="133"/>
      <c r="L81" s="97"/>
    </row>
    <row r="82" spans="1:12" x14ac:dyDescent="0.35">
      <c r="A82" s="94"/>
      <c r="B82" s="241"/>
      <c r="C82" s="89"/>
      <c r="D82" s="92"/>
      <c r="E82" s="92"/>
      <c r="F82" s="92"/>
      <c r="G82" s="92"/>
      <c r="H82" s="92"/>
      <c r="I82" s="138"/>
      <c r="J82" s="133"/>
      <c r="K82" s="133"/>
      <c r="L82" s="97"/>
    </row>
    <row r="83" spans="1:12" x14ac:dyDescent="0.35">
      <c r="A83" s="94"/>
      <c r="B83" s="241"/>
      <c r="C83" s="89"/>
      <c r="D83" s="92"/>
      <c r="E83" s="92"/>
      <c r="F83" s="92"/>
      <c r="G83" s="92"/>
      <c r="H83" s="92"/>
      <c r="I83" s="138"/>
      <c r="J83" s="133"/>
      <c r="K83" s="133"/>
      <c r="L83" s="97"/>
    </row>
    <row r="84" spans="1:12" x14ac:dyDescent="0.35">
      <c r="A84" s="94"/>
      <c r="B84" s="241"/>
      <c r="C84" s="89"/>
      <c r="D84" s="92"/>
      <c r="E84" s="92"/>
      <c r="F84" s="92"/>
      <c r="G84" s="92"/>
      <c r="H84" s="92"/>
      <c r="I84" s="138"/>
      <c r="J84" s="133"/>
      <c r="K84" s="133"/>
      <c r="L84" s="97"/>
    </row>
    <row r="85" spans="1:12" x14ac:dyDescent="0.35">
      <c r="A85" s="94"/>
      <c r="B85" s="241"/>
      <c r="C85" s="89"/>
      <c r="D85" s="92"/>
      <c r="E85" s="92"/>
      <c r="F85" s="92"/>
      <c r="G85" s="92"/>
      <c r="H85" s="92"/>
      <c r="I85" s="138"/>
      <c r="J85" s="133"/>
      <c r="K85" s="133"/>
      <c r="L85" s="97"/>
    </row>
    <row r="86" spans="1:12" x14ac:dyDescent="0.35">
      <c r="A86" s="94"/>
      <c r="B86" s="241"/>
      <c r="C86" s="89"/>
      <c r="D86" s="92"/>
      <c r="E86" s="92"/>
      <c r="F86" s="92"/>
      <c r="G86" s="92"/>
      <c r="H86" s="92"/>
      <c r="I86" s="138"/>
      <c r="J86" s="133"/>
      <c r="K86" s="133"/>
      <c r="L86" s="97"/>
    </row>
    <row r="87" spans="1:12" x14ac:dyDescent="0.35">
      <c r="A87" s="94"/>
      <c r="B87" s="241"/>
      <c r="C87" s="89"/>
      <c r="D87" s="92"/>
      <c r="E87" s="92"/>
      <c r="F87" s="92"/>
      <c r="G87" s="92"/>
      <c r="H87" s="92"/>
      <c r="I87" s="138"/>
      <c r="J87" s="133"/>
      <c r="K87" s="133"/>
      <c r="L87" s="97"/>
    </row>
    <row r="88" spans="1:12" x14ac:dyDescent="0.35">
      <c r="A88" s="94"/>
      <c r="B88" s="241"/>
      <c r="C88" s="89"/>
      <c r="D88" s="92"/>
      <c r="E88" s="92"/>
      <c r="F88" s="92"/>
      <c r="G88" s="92"/>
      <c r="H88" s="92"/>
      <c r="I88" s="138"/>
      <c r="J88" s="133"/>
      <c r="K88" s="133"/>
      <c r="L88" s="97"/>
    </row>
    <row r="89" spans="1:12" x14ac:dyDescent="0.35">
      <c r="A89" s="94"/>
      <c r="B89" s="241"/>
      <c r="C89" s="89"/>
      <c r="D89" s="92"/>
      <c r="E89" s="92"/>
      <c r="F89" s="92"/>
      <c r="G89" s="92"/>
      <c r="H89" s="92"/>
      <c r="I89" s="138"/>
      <c r="J89" s="133"/>
      <c r="K89" s="133"/>
      <c r="L89" s="97"/>
    </row>
    <row r="90" spans="1:12" x14ac:dyDescent="0.35">
      <c r="A90" s="94"/>
      <c r="B90" s="241"/>
      <c r="C90" s="89"/>
      <c r="D90" s="92"/>
      <c r="E90" s="92"/>
      <c r="F90" s="92"/>
      <c r="G90" s="92"/>
      <c r="H90" s="92"/>
      <c r="I90" s="138"/>
      <c r="J90" s="133"/>
      <c r="K90" s="133"/>
      <c r="L90" s="97"/>
    </row>
    <row r="91" spans="1:12" x14ac:dyDescent="0.35">
      <c r="A91" s="94"/>
      <c r="B91" s="241"/>
      <c r="C91" s="89"/>
      <c r="D91" s="92"/>
      <c r="E91" s="92"/>
      <c r="F91" s="92"/>
      <c r="G91" s="92"/>
      <c r="H91" s="92"/>
      <c r="I91" s="138"/>
      <c r="J91" s="133"/>
      <c r="K91" s="133"/>
      <c r="L91" s="97"/>
    </row>
    <row r="92" spans="1:12" x14ac:dyDescent="0.35">
      <c r="A92" s="94"/>
      <c r="B92" s="241"/>
      <c r="C92" s="89"/>
      <c r="D92" s="92"/>
      <c r="E92" s="92"/>
      <c r="F92" s="92"/>
      <c r="G92" s="92"/>
      <c r="H92" s="92"/>
      <c r="I92" s="138"/>
      <c r="J92" s="133"/>
      <c r="K92" s="133"/>
      <c r="L92" s="97"/>
    </row>
    <row r="93" spans="1:12" x14ac:dyDescent="0.35">
      <c r="A93" s="94"/>
      <c r="B93" s="241"/>
      <c r="C93" s="89"/>
      <c r="D93" s="92"/>
      <c r="E93" s="92"/>
      <c r="F93" s="92"/>
      <c r="G93" s="92"/>
      <c r="H93" s="92"/>
      <c r="I93" s="138"/>
      <c r="J93" s="133"/>
      <c r="K93" s="133"/>
      <c r="L93" s="97"/>
    </row>
    <row r="94" spans="1:12" x14ac:dyDescent="0.35">
      <c r="A94" s="94"/>
      <c r="B94" s="241"/>
      <c r="C94" s="89"/>
      <c r="D94" s="92"/>
      <c r="E94" s="92"/>
      <c r="F94" s="92"/>
      <c r="G94" s="92"/>
      <c r="H94" s="92"/>
      <c r="I94" s="138"/>
      <c r="J94" s="133"/>
      <c r="K94" s="133"/>
      <c r="L94" s="97"/>
    </row>
    <row r="95" spans="1:12" x14ac:dyDescent="0.35">
      <c r="A95" s="94"/>
      <c r="B95" s="241"/>
      <c r="C95" s="89"/>
      <c r="D95" s="92"/>
      <c r="E95" s="92"/>
      <c r="F95" s="92"/>
      <c r="G95" s="92"/>
      <c r="H95" s="92"/>
      <c r="I95" s="138"/>
      <c r="J95" s="133"/>
      <c r="K95" s="133"/>
      <c r="L95" s="97"/>
    </row>
    <row r="96" spans="1:12" x14ac:dyDescent="0.35">
      <c r="A96" s="94"/>
      <c r="B96" s="241"/>
      <c r="C96" s="89"/>
      <c r="D96" s="92"/>
      <c r="E96" s="92"/>
      <c r="F96" s="92"/>
      <c r="G96" s="92"/>
      <c r="H96" s="92"/>
      <c r="I96" s="138"/>
      <c r="J96" s="133"/>
      <c r="K96" s="133"/>
      <c r="L96" s="97"/>
    </row>
    <row r="97" spans="1:12" x14ac:dyDescent="0.35">
      <c r="A97" s="94"/>
      <c r="B97" s="241"/>
      <c r="C97" s="89"/>
      <c r="D97" s="92"/>
      <c r="E97" s="92"/>
      <c r="F97" s="92"/>
      <c r="G97" s="92"/>
      <c r="H97" s="92"/>
      <c r="I97" s="138"/>
      <c r="J97" s="133"/>
      <c r="K97" s="133"/>
      <c r="L97" s="97"/>
    </row>
    <row r="98" spans="1:12" x14ac:dyDescent="0.35">
      <c r="A98" s="94"/>
      <c r="B98" s="241"/>
      <c r="C98" s="89"/>
      <c r="D98" s="92"/>
      <c r="E98" s="92"/>
      <c r="F98" s="92"/>
      <c r="G98" s="92"/>
      <c r="H98" s="92"/>
      <c r="I98" s="138"/>
      <c r="J98" s="133"/>
      <c r="K98" s="133"/>
      <c r="L98" s="97"/>
    </row>
    <row r="99" spans="1:12" x14ac:dyDescent="0.35">
      <c r="A99" s="94"/>
      <c r="B99" s="241"/>
      <c r="C99" s="89"/>
      <c r="D99" s="92"/>
      <c r="E99" s="92"/>
      <c r="F99" s="92"/>
      <c r="G99" s="92"/>
      <c r="H99" s="92"/>
      <c r="I99" s="138"/>
      <c r="J99" s="133"/>
      <c r="K99" s="133"/>
      <c r="L99" s="97"/>
    </row>
    <row r="100" spans="1:12" x14ac:dyDescent="0.35">
      <c r="A100" s="94"/>
      <c r="B100" s="241"/>
      <c r="C100" s="89"/>
      <c r="D100" s="92"/>
      <c r="E100" s="92"/>
      <c r="F100" s="92"/>
      <c r="G100" s="92"/>
      <c r="H100" s="92"/>
      <c r="I100" s="138"/>
      <c r="J100" s="133"/>
      <c r="K100" s="133"/>
      <c r="L100" s="97"/>
    </row>
    <row r="101" spans="1:12" x14ac:dyDescent="0.35">
      <c r="A101" s="94"/>
      <c r="B101" s="243"/>
      <c r="C101" s="89"/>
      <c r="D101" s="97"/>
      <c r="E101" s="97"/>
      <c r="F101" s="97"/>
      <c r="G101" s="97"/>
      <c r="H101" s="97"/>
      <c r="I101" s="139"/>
      <c r="J101" s="140"/>
      <c r="K101" s="140"/>
      <c r="L101" s="97"/>
    </row>
    <row r="102" spans="1:12" x14ac:dyDescent="0.35">
      <c r="A102" s="94"/>
      <c r="B102" s="243"/>
      <c r="C102" s="89"/>
      <c r="D102" s="97"/>
      <c r="E102" s="97"/>
      <c r="F102" s="97"/>
      <c r="G102" s="97"/>
      <c r="H102" s="97"/>
      <c r="I102" s="139"/>
      <c r="J102" s="140"/>
      <c r="K102" s="140"/>
      <c r="L102" s="97"/>
    </row>
    <row r="103" spans="1:12" x14ac:dyDescent="0.35">
      <c r="A103" s="94"/>
      <c r="B103" s="243"/>
      <c r="C103" s="89"/>
      <c r="D103" s="97"/>
      <c r="E103" s="97"/>
      <c r="F103" s="97"/>
      <c r="G103" s="97"/>
      <c r="H103" s="97"/>
      <c r="I103" s="139"/>
      <c r="J103" s="140"/>
      <c r="K103" s="140"/>
      <c r="L103" s="97"/>
    </row>
    <row r="104" spans="1:12" x14ac:dyDescent="0.35">
      <c r="A104" s="94"/>
      <c r="B104" s="243"/>
      <c r="C104" s="89"/>
      <c r="D104" s="97"/>
      <c r="E104" s="97"/>
      <c r="F104" s="97"/>
      <c r="G104" s="97"/>
      <c r="H104" s="97"/>
      <c r="I104" s="139"/>
      <c r="J104" s="140"/>
      <c r="K104" s="140"/>
      <c r="L104" s="97"/>
    </row>
    <row r="105" spans="1:12" x14ac:dyDescent="0.35">
      <c r="A105" s="94"/>
      <c r="B105" s="243"/>
      <c r="C105" s="89"/>
      <c r="D105" s="97"/>
      <c r="E105" s="97"/>
      <c r="F105" s="97"/>
      <c r="G105" s="97"/>
      <c r="H105" s="97"/>
      <c r="I105" s="139"/>
      <c r="J105" s="140"/>
      <c r="K105" s="140"/>
      <c r="L105" s="97"/>
    </row>
    <row r="106" spans="1:12" x14ac:dyDescent="0.35">
      <c r="A106" s="94"/>
      <c r="B106" s="243"/>
      <c r="C106" s="89"/>
      <c r="D106" s="97"/>
      <c r="E106" s="97"/>
      <c r="F106" s="97"/>
      <c r="G106" s="97"/>
      <c r="H106" s="97"/>
      <c r="I106" s="139"/>
      <c r="J106" s="140"/>
      <c r="K106" s="140"/>
      <c r="L106" s="97"/>
    </row>
    <row r="107" spans="1:12" x14ac:dyDescent="0.35">
      <c r="A107" s="94"/>
      <c r="B107" s="243"/>
      <c r="C107" s="89"/>
      <c r="D107" s="97"/>
      <c r="E107" s="97"/>
      <c r="F107" s="97"/>
      <c r="G107" s="97"/>
      <c r="H107" s="97"/>
      <c r="I107" s="139"/>
      <c r="J107" s="140"/>
      <c r="K107" s="140"/>
      <c r="L107" s="97"/>
    </row>
    <row r="108" spans="1:12" x14ac:dyDescent="0.35">
      <c r="A108" s="94"/>
      <c r="B108" s="243"/>
      <c r="C108" s="89"/>
      <c r="D108" s="97"/>
      <c r="E108" s="97"/>
      <c r="F108" s="97"/>
      <c r="G108" s="97"/>
      <c r="H108" s="97"/>
      <c r="I108" s="141"/>
      <c r="J108" s="142"/>
      <c r="K108" s="142"/>
      <c r="L108" s="97"/>
    </row>
    <row r="109" spans="1:12" x14ac:dyDescent="0.35">
      <c r="A109" s="94"/>
      <c r="B109" s="243"/>
      <c r="C109" s="89"/>
      <c r="D109" s="97"/>
      <c r="E109" s="97"/>
      <c r="F109" s="97"/>
      <c r="G109" s="97"/>
      <c r="H109" s="97"/>
      <c r="I109" s="141"/>
      <c r="J109" s="142"/>
      <c r="K109" s="142"/>
      <c r="L109" s="97"/>
    </row>
    <row r="110" spans="1:12" x14ac:dyDescent="0.35">
      <c r="A110" s="94"/>
      <c r="B110" s="243"/>
      <c r="C110" s="89"/>
      <c r="D110" s="97"/>
      <c r="E110" s="97"/>
      <c r="F110" s="97"/>
      <c r="G110" s="97"/>
      <c r="H110" s="97"/>
      <c r="I110" s="141"/>
      <c r="J110" s="142"/>
      <c r="K110" s="142"/>
      <c r="L110" s="97"/>
    </row>
    <row r="111" spans="1:12" x14ac:dyDescent="0.35">
      <c r="A111" s="94"/>
      <c r="B111" s="243"/>
      <c r="C111" s="89"/>
      <c r="D111" s="97"/>
      <c r="E111" s="97"/>
      <c r="F111" s="97"/>
      <c r="G111" s="97"/>
      <c r="H111" s="97"/>
      <c r="I111" s="141"/>
      <c r="J111" s="142"/>
      <c r="K111" s="142"/>
      <c r="L111" s="97"/>
    </row>
    <row r="112" spans="1:12" x14ac:dyDescent="0.35">
      <c r="A112" s="94"/>
      <c r="B112" s="243"/>
      <c r="C112" s="89"/>
      <c r="D112" s="97"/>
      <c r="E112" s="97"/>
      <c r="F112" s="97"/>
      <c r="G112" s="97"/>
      <c r="H112" s="97"/>
      <c r="I112" s="141"/>
      <c r="J112" s="142"/>
      <c r="K112" s="142"/>
      <c r="L112" s="97"/>
    </row>
    <row r="113" spans="1:12" x14ac:dyDescent="0.35">
      <c r="A113" s="94"/>
      <c r="B113" s="243"/>
      <c r="C113" s="89"/>
      <c r="D113" s="97"/>
      <c r="E113" s="97"/>
      <c r="F113" s="97"/>
      <c r="G113" s="97"/>
      <c r="H113" s="97"/>
      <c r="I113" s="141"/>
      <c r="J113" s="142"/>
      <c r="K113" s="142"/>
      <c r="L113" s="97"/>
    </row>
    <row r="114" spans="1:12" x14ac:dyDescent="0.35">
      <c r="A114" s="94"/>
      <c r="B114" s="243"/>
      <c r="C114" s="89"/>
      <c r="D114" s="97"/>
      <c r="E114" s="97"/>
      <c r="F114" s="97"/>
      <c r="G114" s="97"/>
      <c r="H114" s="97"/>
      <c r="I114" s="141"/>
      <c r="J114" s="142"/>
      <c r="K114" s="142"/>
      <c r="L114" s="97"/>
    </row>
    <row r="115" spans="1:12" x14ac:dyDescent="0.35">
      <c r="A115" s="94"/>
      <c r="B115" s="243"/>
      <c r="C115" s="89"/>
      <c r="D115" s="97"/>
      <c r="E115" s="97"/>
      <c r="F115" s="97"/>
      <c r="G115" s="97"/>
      <c r="H115" s="97"/>
      <c r="I115" s="141"/>
      <c r="J115" s="142"/>
      <c r="K115" s="142"/>
      <c r="L115" s="97"/>
    </row>
    <row r="116" spans="1:12" x14ac:dyDescent="0.35">
      <c r="A116" s="94"/>
      <c r="B116" s="243"/>
      <c r="C116" s="89"/>
      <c r="D116" s="97"/>
      <c r="E116" s="97"/>
      <c r="F116" s="97"/>
      <c r="G116" s="97"/>
      <c r="H116" s="97"/>
      <c r="I116" s="141"/>
      <c r="J116" s="142"/>
      <c r="K116" s="142"/>
      <c r="L116" s="97"/>
    </row>
    <row r="117" spans="1:12" x14ac:dyDescent="0.35">
      <c r="A117" s="94"/>
      <c r="B117" s="243"/>
      <c r="C117" s="89"/>
      <c r="D117" s="97"/>
      <c r="E117" s="97"/>
      <c r="F117" s="97"/>
      <c r="G117" s="97"/>
      <c r="H117" s="97"/>
      <c r="I117" s="141"/>
      <c r="J117" s="142"/>
      <c r="K117" s="142"/>
      <c r="L117" s="97"/>
    </row>
    <row r="118" spans="1:12" x14ac:dyDescent="0.35">
      <c r="A118" s="94"/>
      <c r="B118" s="243"/>
      <c r="C118" s="89"/>
      <c r="D118" s="97"/>
      <c r="E118" s="97"/>
      <c r="F118" s="97"/>
      <c r="G118" s="97"/>
      <c r="H118" s="97"/>
      <c r="I118" s="141"/>
      <c r="J118" s="142"/>
      <c r="K118" s="142"/>
      <c r="L118" s="97"/>
    </row>
    <row r="119" spans="1:12" x14ac:dyDescent="0.35">
      <c r="A119" s="94"/>
      <c r="B119" s="243"/>
      <c r="C119" s="89"/>
      <c r="D119" s="97"/>
      <c r="E119" s="97"/>
      <c r="F119" s="97"/>
      <c r="G119" s="97"/>
      <c r="H119" s="97"/>
      <c r="I119" s="141"/>
      <c r="J119" s="142"/>
      <c r="K119" s="142"/>
      <c r="L119" s="97"/>
    </row>
    <row r="120" spans="1:12" x14ac:dyDescent="0.35">
      <c r="A120" s="94"/>
      <c r="B120" s="243"/>
      <c r="C120" s="89"/>
      <c r="D120" s="97"/>
      <c r="E120" s="97"/>
      <c r="F120" s="97"/>
      <c r="G120" s="97"/>
      <c r="H120" s="97"/>
      <c r="I120" s="141"/>
      <c r="J120" s="142"/>
      <c r="K120" s="142"/>
      <c r="L120" s="97"/>
    </row>
    <row r="121" spans="1:12" x14ac:dyDescent="0.35">
      <c r="A121" s="94"/>
      <c r="B121" s="243"/>
      <c r="C121" s="89"/>
      <c r="D121" s="97"/>
      <c r="E121" s="97"/>
      <c r="F121" s="97"/>
      <c r="G121" s="97"/>
      <c r="H121" s="97"/>
      <c r="I121" s="141"/>
      <c r="J121" s="142"/>
      <c r="K121" s="142"/>
      <c r="L121" s="97"/>
    </row>
    <row r="122" spans="1:12" x14ac:dyDescent="0.35">
      <c r="A122" s="94"/>
      <c r="B122" s="243"/>
      <c r="C122" s="89"/>
      <c r="D122" s="97"/>
      <c r="E122" s="97"/>
      <c r="F122" s="97"/>
      <c r="G122" s="97"/>
      <c r="H122" s="97"/>
      <c r="I122" s="141"/>
      <c r="J122" s="142"/>
      <c r="K122" s="142"/>
      <c r="L122" s="97"/>
    </row>
    <row r="123" spans="1:12" x14ac:dyDescent="0.35">
      <c r="A123" s="94"/>
      <c r="B123" s="243"/>
      <c r="C123" s="89"/>
      <c r="D123" s="97"/>
      <c r="E123" s="97"/>
      <c r="F123" s="97"/>
      <c r="G123" s="97"/>
      <c r="H123" s="97"/>
      <c r="I123" s="141"/>
      <c r="J123" s="142"/>
      <c r="K123" s="142"/>
      <c r="L123" s="97"/>
    </row>
    <row r="124" spans="1:12" x14ac:dyDescent="0.35">
      <c r="A124" s="94"/>
      <c r="B124" s="243"/>
      <c r="C124" s="89"/>
      <c r="D124" s="97"/>
      <c r="E124" s="97"/>
      <c r="F124" s="97"/>
      <c r="G124" s="97"/>
      <c r="H124" s="97"/>
      <c r="I124" s="141"/>
      <c r="J124" s="142"/>
      <c r="K124" s="142"/>
      <c r="L124" s="97"/>
    </row>
    <row r="125" spans="1:12" x14ac:dyDescent="0.35">
      <c r="A125" s="94"/>
      <c r="B125" s="243"/>
      <c r="C125" s="89"/>
      <c r="D125" s="97"/>
      <c r="E125" s="97"/>
      <c r="F125" s="97"/>
      <c r="G125" s="97"/>
      <c r="H125" s="97"/>
      <c r="I125" s="141"/>
      <c r="J125" s="142"/>
      <c r="K125" s="142"/>
      <c r="L125" s="97"/>
    </row>
    <row r="126" spans="1:12" x14ac:dyDescent="0.35">
      <c r="A126" s="94"/>
      <c r="B126" s="243"/>
      <c r="C126" s="89"/>
      <c r="D126" s="97"/>
      <c r="E126" s="97"/>
      <c r="F126" s="97"/>
      <c r="G126" s="97"/>
      <c r="H126" s="97"/>
      <c r="I126" s="141"/>
      <c r="J126" s="142"/>
      <c r="K126" s="142"/>
      <c r="L126" s="97"/>
    </row>
    <row r="127" spans="1:12" x14ac:dyDescent="0.35">
      <c r="A127" s="94"/>
      <c r="B127" s="243"/>
      <c r="C127" s="89"/>
      <c r="D127" s="97"/>
      <c r="E127" s="97"/>
      <c r="F127" s="97"/>
      <c r="G127" s="97"/>
      <c r="H127" s="97"/>
      <c r="I127" s="141"/>
      <c r="J127" s="142"/>
      <c r="K127" s="142"/>
      <c r="L127" s="97"/>
    </row>
    <row r="128" spans="1:12" x14ac:dyDescent="0.35">
      <c r="A128" s="94"/>
      <c r="B128" s="243"/>
      <c r="C128" s="89"/>
      <c r="D128" s="97"/>
      <c r="E128" s="97"/>
      <c r="F128" s="97"/>
      <c r="G128" s="97"/>
      <c r="H128" s="97"/>
      <c r="I128" s="141"/>
      <c r="J128" s="142"/>
      <c r="K128" s="142"/>
      <c r="L128" s="97"/>
    </row>
    <row r="129" spans="1:12" x14ac:dyDescent="0.35">
      <c r="A129" s="94"/>
      <c r="B129" s="243"/>
      <c r="C129" s="89"/>
      <c r="D129" s="97"/>
      <c r="E129" s="97"/>
      <c r="F129" s="97"/>
      <c r="G129" s="97"/>
      <c r="H129" s="97"/>
      <c r="I129" s="141"/>
      <c r="J129" s="142"/>
      <c r="K129" s="142"/>
      <c r="L129" s="97"/>
    </row>
    <row r="130" spans="1:12" x14ac:dyDescent="0.35">
      <c r="A130" s="94"/>
      <c r="B130" s="243"/>
      <c r="C130" s="89"/>
      <c r="D130" s="97"/>
      <c r="E130" s="97"/>
      <c r="F130" s="97"/>
      <c r="G130" s="97"/>
      <c r="H130" s="97"/>
      <c r="I130" s="141"/>
      <c r="J130" s="142"/>
      <c r="K130" s="142"/>
      <c r="L130" s="97"/>
    </row>
    <row r="131" spans="1:12" x14ac:dyDescent="0.35">
      <c r="A131" s="94"/>
      <c r="B131" s="243"/>
      <c r="C131" s="89"/>
      <c r="D131" s="97"/>
      <c r="E131" s="97"/>
      <c r="F131" s="97"/>
      <c r="G131" s="97"/>
      <c r="H131" s="97"/>
      <c r="I131" s="141"/>
      <c r="J131" s="142"/>
      <c r="K131" s="142"/>
      <c r="L131" s="98"/>
    </row>
    <row r="132" spans="1:12" x14ac:dyDescent="0.35">
      <c r="A132" s="94"/>
      <c r="B132" s="243"/>
      <c r="C132" s="89"/>
      <c r="D132" s="97"/>
      <c r="E132" s="97"/>
      <c r="F132" s="97"/>
      <c r="G132" s="97"/>
      <c r="H132" s="97"/>
      <c r="I132" s="141"/>
      <c r="J132" s="142"/>
      <c r="K132" s="142"/>
      <c r="L132" s="98"/>
    </row>
    <row r="133" spans="1:12" x14ac:dyDescent="0.35">
      <c r="A133" s="94"/>
      <c r="B133" s="243"/>
      <c r="C133" s="89"/>
      <c r="D133" s="97"/>
      <c r="E133" s="97"/>
      <c r="F133" s="97"/>
      <c r="G133" s="97"/>
      <c r="H133" s="97"/>
      <c r="I133" s="141"/>
      <c r="J133" s="142"/>
      <c r="K133" s="142"/>
      <c r="L133" s="98"/>
    </row>
    <row r="134" spans="1:12" x14ac:dyDescent="0.35">
      <c r="A134" s="94"/>
      <c r="B134" s="243"/>
      <c r="C134" s="89"/>
      <c r="D134" s="97"/>
      <c r="E134" s="97"/>
      <c r="F134" s="97"/>
      <c r="G134" s="97"/>
      <c r="H134" s="97"/>
      <c r="I134" s="141"/>
      <c r="J134" s="142"/>
      <c r="K134" s="142"/>
      <c r="L134" s="98"/>
    </row>
    <row r="135" spans="1:12" x14ac:dyDescent="0.35">
      <c r="A135" s="94"/>
      <c r="B135" s="243"/>
      <c r="C135" s="89"/>
      <c r="D135" s="97"/>
      <c r="E135" s="97"/>
      <c r="F135" s="97"/>
      <c r="G135" s="97"/>
      <c r="H135" s="97"/>
      <c r="I135" s="141"/>
      <c r="J135" s="142"/>
      <c r="K135" s="142"/>
      <c r="L135" s="98"/>
    </row>
    <row r="136" spans="1:12" x14ac:dyDescent="0.35">
      <c r="A136" s="94"/>
      <c r="B136" s="243"/>
      <c r="C136" s="89"/>
      <c r="D136" s="97"/>
      <c r="E136" s="97"/>
      <c r="F136" s="97"/>
      <c r="G136" s="97"/>
      <c r="H136" s="97"/>
      <c r="I136" s="141"/>
      <c r="J136" s="142"/>
      <c r="K136" s="142"/>
      <c r="L136" s="98"/>
    </row>
    <row r="137" spans="1:12" x14ac:dyDescent="0.35">
      <c r="A137" s="94"/>
      <c r="B137" s="243"/>
      <c r="C137" s="89"/>
      <c r="D137" s="97"/>
      <c r="E137" s="97"/>
      <c r="F137" s="97"/>
      <c r="G137" s="97"/>
      <c r="H137" s="97"/>
      <c r="I137" s="141"/>
      <c r="J137" s="142"/>
      <c r="K137" s="142"/>
      <c r="L137" s="98"/>
    </row>
    <row r="138" spans="1:12" x14ac:dyDescent="0.35">
      <c r="A138" s="94"/>
      <c r="B138" s="243"/>
      <c r="C138" s="89"/>
      <c r="D138" s="97"/>
      <c r="E138" s="97"/>
      <c r="F138" s="97"/>
      <c r="G138" s="97"/>
      <c r="H138" s="97"/>
      <c r="I138" s="141"/>
      <c r="J138" s="142"/>
      <c r="K138" s="142"/>
      <c r="L138" s="98"/>
    </row>
    <row r="139" spans="1:12" x14ac:dyDescent="0.35">
      <c r="A139" s="94"/>
      <c r="B139" s="243"/>
      <c r="C139" s="89"/>
      <c r="D139" s="97"/>
      <c r="E139" s="97"/>
      <c r="F139" s="97"/>
      <c r="G139" s="97"/>
      <c r="H139" s="97"/>
      <c r="I139" s="141"/>
      <c r="J139" s="142"/>
      <c r="K139" s="142"/>
      <c r="L139" s="98"/>
    </row>
    <row r="140" spans="1:12" x14ac:dyDescent="0.35">
      <c r="A140" s="94"/>
      <c r="B140" s="243"/>
      <c r="C140" s="89"/>
      <c r="D140" s="97"/>
      <c r="E140" s="97"/>
      <c r="F140" s="97"/>
      <c r="G140" s="97"/>
      <c r="H140" s="97"/>
      <c r="I140" s="141"/>
      <c r="J140" s="142"/>
      <c r="K140" s="142"/>
      <c r="L140" s="98"/>
    </row>
    <row r="141" spans="1:12" x14ac:dyDescent="0.35">
      <c r="A141" s="94"/>
      <c r="B141" s="243"/>
      <c r="C141" s="89"/>
      <c r="D141" s="97"/>
      <c r="E141" s="97"/>
      <c r="F141" s="97"/>
      <c r="G141" s="97"/>
      <c r="H141" s="97"/>
      <c r="I141" s="141"/>
      <c r="J141" s="142"/>
      <c r="K141" s="142"/>
      <c r="L141" s="98"/>
    </row>
    <row r="142" spans="1:12" x14ac:dyDescent="0.35">
      <c r="A142" s="94"/>
      <c r="B142" s="243"/>
      <c r="C142" s="89"/>
      <c r="D142" s="97"/>
      <c r="E142" s="97"/>
      <c r="F142" s="97"/>
      <c r="G142" s="97"/>
      <c r="H142" s="97"/>
      <c r="I142" s="141"/>
      <c r="J142" s="142"/>
      <c r="K142" s="142"/>
      <c r="L142" s="98"/>
    </row>
    <row r="143" spans="1:12" x14ac:dyDescent="0.35">
      <c r="A143" s="94"/>
      <c r="B143" s="243"/>
      <c r="C143" s="89"/>
      <c r="D143" s="97"/>
      <c r="E143" s="97"/>
      <c r="F143" s="97"/>
      <c r="G143" s="97"/>
      <c r="H143" s="97"/>
      <c r="I143" s="141"/>
      <c r="J143" s="142"/>
      <c r="K143" s="142"/>
      <c r="L143" s="98"/>
    </row>
    <row r="144" spans="1:12" x14ac:dyDescent="0.35">
      <c r="A144" s="94"/>
      <c r="B144" s="243"/>
      <c r="C144" s="89"/>
      <c r="D144" s="97"/>
      <c r="E144" s="97"/>
      <c r="F144" s="97"/>
      <c r="G144" s="97"/>
      <c r="H144" s="97"/>
      <c r="I144" s="141"/>
      <c r="J144" s="142"/>
      <c r="K144" s="142"/>
      <c r="L144" s="98"/>
    </row>
    <row r="145" spans="1:12" x14ac:dyDescent="0.35">
      <c r="A145" s="94"/>
      <c r="B145" s="243"/>
      <c r="C145" s="89"/>
      <c r="D145" s="97"/>
      <c r="E145" s="97"/>
      <c r="F145" s="97"/>
      <c r="G145" s="97"/>
      <c r="H145" s="97"/>
      <c r="I145" s="141"/>
      <c r="J145" s="142"/>
      <c r="K145" s="142"/>
      <c r="L145" s="98"/>
    </row>
    <row r="146" spans="1:12" x14ac:dyDescent="0.35">
      <c r="A146" s="94"/>
      <c r="B146" s="243"/>
      <c r="C146" s="89"/>
      <c r="D146" s="97"/>
      <c r="E146" s="97"/>
      <c r="F146" s="97"/>
      <c r="G146" s="97"/>
      <c r="H146" s="97"/>
      <c r="I146" s="141"/>
      <c r="J146" s="142"/>
      <c r="K146" s="142"/>
      <c r="L146" s="98"/>
    </row>
    <row r="147" spans="1:12" x14ac:dyDescent="0.35">
      <c r="A147" s="94"/>
      <c r="B147" s="243"/>
      <c r="C147" s="89"/>
      <c r="D147" s="97"/>
      <c r="E147" s="97"/>
      <c r="F147" s="97"/>
      <c r="G147" s="97"/>
      <c r="H147" s="97"/>
      <c r="I147" s="141"/>
      <c r="J147" s="142"/>
      <c r="K147" s="142"/>
      <c r="L147" s="98"/>
    </row>
    <row r="148" spans="1:12" x14ac:dyDescent="0.35">
      <c r="A148" s="94"/>
      <c r="B148" s="243"/>
      <c r="C148" s="89"/>
      <c r="D148" s="97"/>
      <c r="E148" s="97"/>
      <c r="F148" s="97"/>
      <c r="G148" s="97"/>
      <c r="H148" s="97"/>
      <c r="I148" s="141"/>
      <c r="J148" s="142"/>
      <c r="K148" s="142"/>
      <c r="L148" s="98"/>
    </row>
    <row r="149" spans="1:12" x14ac:dyDescent="0.35">
      <c r="A149" s="94"/>
      <c r="B149" s="243"/>
      <c r="C149" s="89"/>
      <c r="D149" s="97"/>
      <c r="E149" s="97"/>
      <c r="F149" s="97"/>
      <c r="G149" s="97"/>
      <c r="H149" s="97"/>
      <c r="I149" s="141"/>
      <c r="J149" s="142"/>
      <c r="K149" s="142"/>
      <c r="L149" s="98"/>
    </row>
    <row r="150" spans="1:12" x14ac:dyDescent="0.35">
      <c r="A150" s="94"/>
      <c r="B150" s="243"/>
      <c r="C150" s="89"/>
      <c r="D150" s="97"/>
      <c r="E150" s="97"/>
      <c r="F150" s="97"/>
      <c r="G150" s="97"/>
      <c r="H150" s="97"/>
      <c r="I150" s="141"/>
      <c r="J150" s="142"/>
      <c r="K150" s="142"/>
      <c r="L150" s="98"/>
    </row>
    <row r="151" spans="1:12" x14ac:dyDescent="0.35">
      <c r="A151" s="94"/>
      <c r="B151" s="243"/>
      <c r="C151" s="89"/>
      <c r="D151" s="97"/>
      <c r="E151" s="97"/>
      <c r="F151" s="97"/>
      <c r="G151" s="97"/>
      <c r="H151" s="97"/>
      <c r="I151" s="141"/>
      <c r="J151" s="142"/>
      <c r="K151" s="142"/>
      <c r="L151" s="98"/>
    </row>
    <row r="152" spans="1:12" x14ac:dyDescent="0.35">
      <c r="A152" s="94"/>
      <c r="B152" s="243"/>
      <c r="C152" s="89"/>
      <c r="D152" s="97"/>
      <c r="E152" s="97"/>
      <c r="F152" s="97"/>
      <c r="G152" s="97"/>
      <c r="H152" s="97"/>
      <c r="I152" s="141"/>
      <c r="J152" s="142"/>
      <c r="K152" s="142"/>
      <c r="L152" s="98"/>
    </row>
    <row r="153" spans="1:12" x14ac:dyDescent="0.35">
      <c r="A153" s="94"/>
      <c r="B153" s="243"/>
      <c r="C153" s="89"/>
      <c r="D153" s="97"/>
      <c r="E153" s="97"/>
      <c r="F153" s="97"/>
      <c r="G153" s="97"/>
      <c r="H153" s="97"/>
      <c r="I153" s="141"/>
      <c r="J153" s="142"/>
      <c r="K153" s="142"/>
      <c r="L153" s="98"/>
    </row>
    <row r="154" spans="1:12" x14ac:dyDescent="0.35">
      <c r="A154" s="94"/>
      <c r="B154" s="243"/>
      <c r="C154" s="89"/>
      <c r="D154" s="97"/>
      <c r="E154" s="97"/>
      <c r="F154" s="97"/>
      <c r="G154" s="97"/>
      <c r="H154" s="97"/>
      <c r="I154" s="141"/>
      <c r="J154" s="142"/>
      <c r="K154" s="142"/>
      <c r="L154" s="98"/>
    </row>
    <row r="155" spans="1:12" x14ac:dyDescent="0.35">
      <c r="A155" s="94"/>
      <c r="B155" s="243"/>
      <c r="C155" s="89"/>
      <c r="D155" s="97"/>
      <c r="E155" s="97"/>
      <c r="F155" s="97"/>
      <c r="G155" s="97"/>
      <c r="H155" s="97"/>
      <c r="I155" s="141"/>
      <c r="J155" s="142"/>
      <c r="K155" s="142"/>
      <c r="L155" s="98"/>
    </row>
    <row r="156" spans="1:12" x14ac:dyDescent="0.35">
      <c r="A156" s="94"/>
      <c r="B156" s="243"/>
      <c r="C156" s="89"/>
      <c r="D156" s="97"/>
      <c r="E156" s="97"/>
      <c r="F156" s="97"/>
      <c r="G156" s="97"/>
      <c r="H156" s="97"/>
      <c r="I156" s="141"/>
      <c r="J156" s="142"/>
      <c r="K156" s="142"/>
      <c r="L156" s="98"/>
    </row>
    <row r="157" spans="1:12" x14ac:dyDescent="0.35">
      <c r="A157" s="94"/>
      <c r="B157" s="243"/>
      <c r="C157" s="89"/>
      <c r="D157" s="97"/>
      <c r="E157" s="97"/>
      <c r="F157" s="97"/>
      <c r="G157" s="97"/>
      <c r="H157" s="97"/>
      <c r="I157" s="141"/>
      <c r="J157" s="142"/>
      <c r="K157" s="142"/>
      <c r="L157" s="98"/>
    </row>
    <row r="158" spans="1:12" x14ac:dyDescent="0.35">
      <c r="A158" s="94"/>
      <c r="B158" s="243"/>
      <c r="C158" s="89"/>
      <c r="D158" s="97"/>
      <c r="E158" s="97"/>
      <c r="F158" s="97"/>
      <c r="G158" s="97"/>
      <c r="H158" s="97"/>
      <c r="I158" s="141"/>
      <c r="J158" s="142"/>
      <c r="K158" s="142"/>
      <c r="L158" s="98"/>
    </row>
    <row r="159" spans="1:12" x14ac:dyDescent="0.35">
      <c r="A159" s="94"/>
      <c r="B159" s="243"/>
      <c r="C159" s="89"/>
      <c r="D159" s="97"/>
      <c r="E159" s="97"/>
      <c r="F159" s="97"/>
      <c r="G159" s="97"/>
      <c r="H159" s="97"/>
      <c r="I159" s="141"/>
      <c r="J159" s="142"/>
      <c r="K159" s="142"/>
      <c r="L159" s="98"/>
    </row>
    <row r="160" spans="1:12" x14ac:dyDescent="0.35">
      <c r="A160" s="94"/>
      <c r="B160" s="243"/>
      <c r="C160" s="89"/>
      <c r="D160" s="97"/>
      <c r="E160" s="97"/>
      <c r="F160" s="97"/>
      <c r="G160" s="97"/>
      <c r="H160" s="97"/>
      <c r="I160" s="141"/>
      <c r="J160" s="142"/>
      <c r="K160" s="142"/>
      <c r="L160" s="98"/>
    </row>
    <row r="161" spans="1:12" x14ac:dyDescent="0.35">
      <c r="A161" s="94"/>
      <c r="B161" s="243"/>
      <c r="C161" s="89"/>
      <c r="D161" s="97"/>
      <c r="E161" s="97"/>
      <c r="F161" s="97"/>
      <c r="G161" s="97"/>
      <c r="H161" s="97"/>
      <c r="I161" s="141"/>
      <c r="J161" s="142"/>
      <c r="K161" s="142"/>
      <c r="L161" s="98"/>
    </row>
    <row r="162" spans="1:12" x14ac:dyDescent="0.35">
      <c r="A162" s="94"/>
      <c r="B162" s="243"/>
      <c r="C162" s="89"/>
      <c r="D162" s="97"/>
      <c r="E162" s="97"/>
      <c r="F162" s="97"/>
      <c r="G162" s="97"/>
      <c r="H162" s="97"/>
      <c r="I162" s="141"/>
      <c r="J162" s="142"/>
      <c r="K162" s="142"/>
      <c r="L162" s="98"/>
    </row>
    <row r="163" spans="1:12" x14ac:dyDescent="0.35">
      <c r="A163" s="94"/>
      <c r="B163" s="243"/>
      <c r="C163" s="89"/>
      <c r="D163" s="97"/>
      <c r="E163" s="97"/>
      <c r="F163" s="97"/>
      <c r="G163" s="97"/>
      <c r="H163" s="97"/>
      <c r="I163" s="141"/>
      <c r="J163" s="142"/>
      <c r="K163" s="142"/>
      <c r="L163" s="98"/>
    </row>
    <row r="164" spans="1:12" x14ac:dyDescent="0.35">
      <c r="A164" s="94"/>
      <c r="B164" s="243"/>
      <c r="C164" s="89"/>
      <c r="D164" s="97"/>
      <c r="E164" s="97"/>
      <c r="F164" s="97"/>
      <c r="G164" s="97"/>
      <c r="H164" s="97"/>
      <c r="I164" s="141"/>
      <c r="J164" s="142"/>
      <c r="K164" s="142"/>
      <c r="L164" s="98"/>
    </row>
    <row r="165" spans="1:12" x14ac:dyDescent="0.35">
      <c r="A165" s="94"/>
      <c r="B165" s="243"/>
      <c r="C165" s="89"/>
      <c r="D165" s="97"/>
      <c r="E165" s="97"/>
      <c r="F165" s="97"/>
      <c r="G165" s="97"/>
      <c r="H165" s="97"/>
      <c r="I165" s="141"/>
      <c r="J165" s="142"/>
      <c r="K165" s="142"/>
      <c r="L165" s="98"/>
    </row>
    <row r="166" spans="1:12" x14ac:dyDescent="0.35">
      <c r="A166" s="94"/>
      <c r="B166" s="243"/>
      <c r="C166" s="89"/>
      <c r="D166" s="97"/>
      <c r="E166" s="97"/>
      <c r="F166" s="97"/>
      <c r="G166" s="97"/>
      <c r="H166" s="97"/>
      <c r="I166" s="141"/>
      <c r="J166" s="142"/>
      <c r="K166" s="142"/>
      <c r="L166" s="98"/>
    </row>
    <row r="167" spans="1:12" x14ac:dyDescent="0.35">
      <c r="A167" s="94"/>
      <c r="B167" s="243"/>
      <c r="C167" s="89"/>
      <c r="D167" s="97"/>
      <c r="E167" s="97"/>
      <c r="F167" s="97"/>
      <c r="G167" s="97"/>
      <c r="H167" s="97"/>
      <c r="I167" s="141"/>
      <c r="J167" s="142"/>
      <c r="K167" s="142"/>
      <c r="L167" s="98"/>
    </row>
    <row r="168" spans="1:12" x14ac:dyDescent="0.35">
      <c r="A168" s="94"/>
      <c r="B168" s="243"/>
      <c r="C168" s="89"/>
      <c r="D168" s="97"/>
      <c r="E168" s="97"/>
      <c r="F168" s="97"/>
      <c r="G168" s="97"/>
      <c r="H168" s="97"/>
      <c r="I168" s="141"/>
      <c r="J168" s="142"/>
      <c r="K168" s="142"/>
      <c r="L168" s="98"/>
    </row>
    <row r="169" spans="1:12" x14ac:dyDescent="0.35">
      <c r="A169" s="94"/>
      <c r="B169" s="243"/>
      <c r="C169" s="89"/>
      <c r="D169" s="97"/>
      <c r="E169" s="97"/>
      <c r="F169" s="97"/>
      <c r="G169" s="97"/>
      <c r="H169" s="97"/>
      <c r="I169" s="141"/>
      <c r="J169" s="142"/>
      <c r="K169" s="142"/>
      <c r="L169" s="98"/>
    </row>
    <row r="170" spans="1:12" x14ac:dyDescent="0.35">
      <c r="A170" s="94"/>
      <c r="B170" s="243"/>
      <c r="C170" s="89"/>
      <c r="D170" s="97"/>
      <c r="E170" s="97"/>
      <c r="F170" s="97"/>
      <c r="G170" s="97"/>
      <c r="H170" s="97"/>
      <c r="I170" s="141"/>
      <c r="J170" s="142"/>
      <c r="K170" s="142"/>
      <c r="L170" s="98"/>
    </row>
    <row r="171" spans="1:12" x14ac:dyDescent="0.35">
      <c r="A171" s="94"/>
      <c r="B171" s="243"/>
      <c r="C171" s="89"/>
      <c r="D171" s="97"/>
      <c r="E171" s="97"/>
      <c r="F171" s="97"/>
      <c r="G171" s="97"/>
      <c r="H171" s="97"/>
      <c r="I171" s="141"/>
      <c r="J171" s="142"/>
      <c r="K171" s="142"/>
      <c r="L171" s="98"/>
    </row>
    <row r="172" spans="1:12" x14ac:dyDescent="0.35">
      <c r="A172" s="94"/>
      <c r="B172" s="243"/>
      <c r="C172" s="89"/>
      <c r="D172" s="97"/>
      <c r="E172" s="97"/>
      <c r="F172" s="97"/>
      <c r="G172" s="97"/>
      <c r="H172" s="97"/>
      <c r="I172" s="141"/>
      <c r="J172" s="142"/>
      <c r="K172" s="142"/>
      <c r="L172" s="98"/>
    </row>
    <row r="173" spans="1:12" x14ac:dyDescent="0.35">
      <c r="A173" s="94"/>
      <c r="B173" s="243"/>
      <c r="C173" s="89"/>
      <c r="D173" s="97"/>
      <c r="E173" s="97"/>
      <c r="F173" s="97"/>
      <c r="G173" s="97"/>
      <c r="H173" s="97"/>
      <c r="I173" s="141"/>
      <c r="J173" s="142"/>
      <c r="K173" s="142"/>
      <c r="L173" s="98"/>
    </row>
    <row r="174" spans="1:12" x14ac:dyDescent="0.35">
      <c r="A174" s="94"/>
      <c r="B174" s="243"/>
      <c r="C174" s="89"/>
      <c r="D174" s="97"/>
      <c r="E174" s="97"/>
      <c r="F174" s="97"/>
      <c r="G174" s="97"/>
      <c r="H174" s="97"/>
      <c r="I174" s="141"/>
      <c r="J174" s="142"/>
      <c r="K174" s="142"/>
      <c r="L174" s="98"/>
    </row>
    <row r="175" spans="1:12" x14ac:dyDescent="0.35">
      <c r="A175" s="94"/>
      <c r="B175" s="243"/>
      <c r="C175" s="89"/>
      <c r="D175" s="97"/>
      <c r="E175" s="97"/>
      <c r="F175" s="97"/>
      <c r="G175" s="97"/>
      <c r="H175" s="97"/>
      <c r="I175" s="141"/>
      <c r="J175" s="142"/>
      <c r="K175" s="142"/>
      <c r="L175" s="98"/>
    </row>
    <row r="176" spans="1:12" x14ac:dyDescent="0.35">
      <c r="A176" s="94"/>
      <c r="B176" s="243"/>
      <c r="C176" s="89"/>
      <c r="D176" s="97"/>
      <c r="E176" s="97"/>
      <c r="F176" s="97"/>
      <c r="G176" s="97"/>
      <c r="H176" s="97"/>
      <c r="I176" s="141"/>
      <c r="J176" s="142"/>
      <c r="K176" s="142"/>
      <c r="L176" s="98"/>
    </row>
    <row r="177" spans="1:12" x14ac:dyDescent="0.35">
      <c r="A177" s="94"/>
      <c r="B177" s="243"/>
      <c r="C177" s="89"/>
      <c r="D177" s="97"/>
      <c r="E177" s="97"/>
      <c r="F177" s="97"/>
      <c r="G177" s="97"/>
      <c r="H177" s="97"/>
      <c r="I177" s="141"/>
      <c r="J177" s="142"/>
      <c r="K177" s="142"/>
      <c r="L177" s="98"/>
    </row>
    <row r="178" spans="1:12" x14ac:dyDescent="0.35">
      <c r="A178" s="94"/>
      <c r="B178" s="243"/>
      <c r="C178" s="89"/>
      <c r="D178" s="97"/>
      <c r="E178" s="97"/>
      <c r="F178" s="97"/>
      <c r="G178" s="97"/>
      <c r="H178" s="97"/>
      <c r="I178" s="141"/>
      <c r="J178" s="142"/>
      <c r="K178" s="142"/>
      <c r="L178" s="98"/>
    </row>
    <row r="179" spans="1:12" x14ac:dyDescent="0.35">
      <c r="A179" s="94"/>
      <c r="B179" s="243"/>
      <c r="C179" s="89"/>
      <c r="D179" s="97"/>
      <c r="E179" s="97"/>
      <c r="F179" s="97"/>
      <c r="G179" s="97"/>
      <c r="H179" s="97"/>
      <c r="I179" s="141"/>
      <c r="J179" s="142"/>
      <c r="K179" s="142"/>
      <c r="L179" s="98"/>
    </row>
    <row r="180" spans="1:12" x14ac:dyDescent="0.35">
      <c r="A180" s="94"/>
      <c r="B180" s="243"/>
      <c r="C180" s="89"/>
      <c r="D180" s="97"/>
      <c r="E180" s="97"/>
      <c r="F180" s="97"/>
      <c r="G180" s="97"/>
      <c r="H180" s="97"/>
      <c r="I180" s="141"/>
      <c r="J180" s="142"/>
      <c r="K180" s="142"/>
      <c r="L180" s="98"/>
    </row>
    <row r="181" spans="1:12" x14ac:dyDescent="0.35">
      <c r="A181" s="94"/>
      <c r="B181" s="243"/>
      <c r="C181" s="89"/>
      <c r="D181" s="97"/>
      <c r="E181" s="97"/>
      <c r="F181" s="97"/>
      <c r="G181" s="97"/>
      <c r="H181" s="97"/>
      <c r="I181" s="141"/>
      <c r="J181" s="142"/>
      <c r="K181" s="142"/>
      <c r="L181" s="98"/>
    </row>
    <row r="182" spans="1:12" x14ac:dyDescent="0.35">
      <c r="A182" s="94"/>
      <c r="B182" s="243"/>
      <c r="C182" s="89"/>
      <c r="D182" s="97"/>
      <c r="E182" s="97"/>
      <c r="F182" s="97"/>
      <c r="G182" s="97"/>
      <c r="H182" s="97"/>
      <c r="I182" s="141"/>
      <c r="J182" s="142"/>
      <c r="K182" s="142"/>
      <c r="L182" s="98"/>
    </row>
    <row r="183" spans="1:12" x14ac:dyDescent="0.35">
      <c r="A183" s="94"/>
      <c r="B183" s="243"/>
      <c r="C183" s="89"/>
      <c r="D183" s="97"/>
      <c r="E183" s="97"/>
      <c r="F183" s="97"/>
      <c r="G183" s="97"/>
      <c r="H183" s="97"/>
      <c r="I183" s="141"/>
      <c r="J183" s="142"/>
      <c r="K183" s="142"/>
      <c r="L183" s="98"/>
    </row>
    <row r="184" spans="1:12" x14ac:dyDescent="0.35">
      <c r="A184" s="94"/>
      <c r="B184" s="243"/>
      <c r="C184" s="89"/>
      <c r="D184" s="97"/>
      <c r="E184" s="97"/>
      <c r="F184" s="97"/>
      <c r="G184" s="97"/>
      <c r="H184" s="97"/>
      <c r="I184" s="141"/>
      <c r="J184" s="142"/>
      <c r="K184" s="142"/>
      <c r="L184" s="98"/>
    </row>
    <row r="185" spans="1:12" x14ac:dyDescent="0.35">
      <c r="A185" s="94"/>
      <c r="B185" s="243"/>
      <c r="C185" s="89"/>
      <c r="D185" s="97"/>
      <c r="E185" s="97"/>
      <c r="F185" s="97"/>
      <c r="G185" s="97"/>
      <c r="H185" s="97"/>
      <c r="I185" s="141"/>
      <c r="J185" s="142"/>
      <c r="K185" s="142"/>
      <c r="L185" s="98"/>
    </row>
    <row r="186" spans="1:12" x14ac:dyDescent="0.35">
      <c r="A186" s="94"/>
      <c r="B186" s="243"/>
      <c r="C186" s="89"/>
      <c r="D186" s="97"/>
      <c r="E186" s="97"/>
      <c r="F186" s="97"/>
      <c r="G186" s="97"/>
      <c r="H186" s="97"/>
      <c r="I186" s="141"/>
      <c r="J186" s="142"/>
      <c r="K186" s="142"/>
      <c r="L186" s="98"/>
    </row>
    <row r="187" spans="1:12" x14ac:dyDescent="0.35">
      <c r="A187" s="94"/>
      <c r="B187" s="243"/>
      <c r="C187" s="89"/>
      <c r="D187" s="97"/>
      <c r="E187" s="97"/>
      <c r="F187" s="97"/>
      <c r="G187" s="97"/>
      <c r="H187" s="97"/>
      <c r="I187" s="141"/>
      <c r="J187" s="142"/>
      <c r="K187" s="142"/>
      <c r="L187" s="98"/>
    </row>
    <row r="188" spans="1:12" x14ac:dyDescent="0.35">
      <c r="A188" s="94"/>
      <c r="B188" s="243"/>
      <c r="C188" s="89"/>
      <c r="D188" s="97"/>
      <c r="E188" s="97"/>
      <c r="F188" s="97"/>
      <c r="G188" s="97"/>
      <c r="H188" s="97"/>
      <c r="I188" s="141"/>
      <c r="J188" s="142"/>
      <c r="K188" s="142"/>
      <c r="L188" s="98"/>
    </row>
    <row r="189" spans="1:12" x14ac:dyDescent="0.35">
      <c r="A189" s="94"/>
      <c r="B189" s="243"/>
      <c r="C189" s="89"/>
      <c r="D189" s="97"/>
      <c r="E189" s="97"/>
      <c r="F189" s="97"/>
      <c r="G189" s="97"/>
      <c r="H189" s="97"/>
      <c r="I189" s="141"/>
      <c r="J189" s="142"/>
      <c r="K189" s="142"/>
      <c r="L189" s="98"/>
    </row>
    <row r="190" spans="1:12" x14ac:dyDescent="0.35">
      <c r="A190" s="94"/>
      <c r="B190" s="243"/>
      <c r="C190" s="89"/>
      <c r="D190" s="97"/>
      <c r="E190" s="97"/>
      <c r="F190" s="97"/>
      <c r="G190" s="97"/>
      <c r="H190" s="97"/>
      <c r="I190" s="141"/>
      <c r="J190" s="142"/>
      <c r="K190" s="142"/>
      <c r="L190" s="98"/>
    </row>
    <row r="191" spans="1:12" x14ac:dyDescent="0.35">
      <c r="A191" s="94"/>
      <c r="B191" s="243"/>
      <c r="C191" s="89"/>
      <c r="D191" s="97"/>
      <c r="E191" s="97"/>
      <c r="F191" s="97"/>
      <c r="G191" s="97"/>
      <c r="H191" s="97"/>
      <c r="I191" s="141"/>
      <c r="J191" s="142"/>
      <c r="K191" s="142"/>
      <c r="L191" s="98"/>
    </row>
    <row r="192" spans="1:12" x14ac:dyDescent="0.35">
      <c r="A192" s="94"/>
      <c r="B192" s="243"/>
      <c r="C192" s="89"/>
      <c r="D192" s="97"/>
      <c r="E192" s="97"/>
      <c r="F192" s="97"/>
      <c r="G192" s="97"/>
      <c r="H192" s="97"/>
      <c r="I192" s="141"/>
      <c r="J192" s="142"/>
      <c r="K192" s="142"/>
      <c r="L192" s="98"/>
    </row>
    <row r="193" spans="1:12" x14ac:dyDescent="0.35">
      <c r="A193" s="94"/>
      <c r="B193" s="243"/>
      <c r="C193" s="89"/>
      <c r="D193" s="97"/>
      <c r="E193" s="97"/>
      <c r="F193" s="97"/>
      <c r="G193" s="97"/>
      <c r="H193" s="97"/>
      <c r="I193" s="141"/>
      <c r="J193" s="142"/>
      <c r="K193" s="142"/>
      <c r="L193" s="98"/>
    </row>
    <row r="194" spans="1:12" x14ac:dyDescent="0.35">
      <c r="A194" s="94"/>
      <c r="B194" s="243"/>
      <c r="C194" s="89"/>
      <c r="D194" s="97"/>
      <c r="E194" s="97"/>
      <c r="F194" s="97"/>
      <c r="G194" s="97"/>
      <c r="H194" s="97"/>
      <c r="I194" s="141"/>
      <c r="J194" s="142"/>
      <c r="K194" s="142"/>
      <c r="L194" s="98"/>
    </row>
    <row r="195" spans="1:12" x14ac:dyDescent="0.35">
      <c r="A195" s="94"/>
      <c r="B195" s="243"/>
      <c r="C195" s="89"/>
      <c r="D195" s="97"/>
      <c r="E195" s="97"/>
      <c r="F195" s="97"/>
      <c r="G195" s="97"/>
      <c r="H195" s="97"/>
      <c r="I195" s="141"/>
      <c r="J195" s="142"/>
      <c r="K195" s="142"/>
      <c r="L195" s="98"/>
    </row>
    <row r="196" spans="1:12" x14ac:dyDescent="0.35">
      <c r="A196" s="94"/>
      <c r="B196" s="243"/>
      <c r="C196" s="89"/>
      <c r="D196" s="97"/>
      <c r="E196" s="97"/>
      <c r="F196" s="97"/>
      <c r="G196" s="97"/>
      <c r="H196" s="97"/>
      <c r="I196" s="141"/>
      <c r="J196" s="142"/>
      <c r="K196" s="142"/>
      <c r="L196" s="98"/>
    </row>
    <row r="197" spans="1:12" x14ac:dyDescent="0.35">
      <c r="A197" s="94"/>
      <c r="B197" s="243"/>
      <c r="C197" s="89"/>
      <c r="D197" s="97"/>
      <c r="E197" s="97"/>
      <c r="F197" s="97"/>
      <c r="G197" s="97"/>
      <c r="H197" s="97"/>
      <c r="I197" s="141"/>
      <c r="J197" s="142"/>
      <c r="K197" s="142"/>
      <c r="L197" s="98"/>
    </row>
    <row r="198" spans="1:12" x14ac:dyDescent="0.35">
      <c r="A198" s="94"/>
      <c r="B198" s="243"/>
      <c r="C198" s="89"/>
      <c r="D198" s="97"/>
      <c r="E198" s="97"/>
      <c r="F198" s="97"/>
      <c r="G198" s="97"/>
      <c r="H198" s="97"/>
      <c r="I198" s="141"/>
      <c r="J198" s="142"/>
      <c r="K198" s="142"/>
      <c r="L198" s="98"/>
    </row>
    <row r="199" spans="1:12" x14ac:dyDescent="0.35">
      <c r="A199" s="94"/>
      <c r="B199" s="243"/>
      <c r="C199" s="89"/>
      <c r="D199" s="97"/>
      <c r="E199" s="97"/>
      <c r="F199" s="97"/>
      <c r="G199" s="97"/>
      <c r="H199" s="97"/>
      <c r="I199" s="141"/>
      <c r="J199" s="142"/>
      <c r="K199" s="142"/>
      <c r="L199" s="98"/>
    </row>
    <row r="200" spans="1:12" x14ac:dyDescent="0.35">
      <c r="A200" s="94"/>
      <c r="B200" s="243"/>
      <c r="C200" s="89"/>
      <c r="D200" s="97"/>
      <c r="E200" s="97"/>
      <c r="F200" s="97"/>
      <c r="G200" s="97"/>
      <c r="H200" s="97"/>
      <c r="I200" s="141"/>
      <c r="J200" s="142"/>
      <c r="K200" s="142"/>
      <c r="L200" s="98"/>
    </row>
    <row r="201" spans="1:12" x14ac:dyDescent="0.35">
      <c r="A201" s="94"/>
      <c r="B201" s="243"/>
      <c r="C201" s="89"/>
      <c r="D201" s="97"/>
      <c r="E201" s="97"/>
      <c r="F201" s="97"/>
      <c r="G201" s="97"/>
      <c r="H201" s="97"/>
      <c r="I201" s="141"/>
      <c r="J201" s="142"/>
      <c r="K201" s="142"/>
      <c r="L201" s="98"/>
    </row>
    <row r="202" spans="1:12" x14ac:dyDescent="0.35">
      <c r="A202" s="94"/>
      <c r="B202" s="243"/>
      <c r="C202" s="89"/>
      <c r="D202" s="97"/>
      <c r="E202" s="97"/>
      <c r="F202" s="97"/>
      <c r="G202" s="97"/>
      <c r="H202" s="97"/>
      <c r="I202" s="141"/>
      <c r="J202" s="142"/>
      <c r="K202" s="142"/>
      <c r="L202" s="98"/>
    </row>
    <row r="203" spans="1:12" x14ac:dyDescent="0.35">
      <c r="A203" s="94"/>
      <c r="B203" s="243"/>
      <c r="C203" s="89"/>
      <c r="D203" s="97"/>
      <c r="E203" s="97"/>
      <c r="F203" s="97"/>
      <c r="G203" s="97"/>
      <c r="H203" s="97"/>
      <c r="I203" s="141"/>
      <c r="J203" s="142"/>
      <c r="K203" s="142"/>
      <c r="L203" s="98"/>
    </row>
    <row r="204" spans="1:12" x14ac:dyDescent="0.35">
      <c r="A204" s="94"/>
      <c r="B204" s="243"/>
      <c r="C204" s="89"/>
      <c r="D204" s="97"/>
      <c r="E204" s="97"/>
      <c r="F204" s="97"/>
      <c r="G204" s="97"/>
      <c r="H204" s="97"/>
      <c r="I204" s="141"/>
      <c r="J204" s="142"/>
      <c r="K204" s="142"/>
      <c r="L204" s="98"/>
    </row>
    <row r="205" spans="1:12" x14ac:dyDescent="0.35">
      <c r="A205" s="94"/>
      <c r="B205" s="243"/>
      <c r="C205" s="89"/>
      <c r="D205" s="97"/>
      <c r="E205" s="97"/>
      <c r="F205" s="97"/>
      <c r="G205" s="97"/>
      <c r="H205" s="97"/>
      <c r="I205" s="141"/>
      <c r="J205" s="142"/>
      <c r="K205" s="142"/>
      <c r="L205" s="98"/>
    </row>
    <row r="206" spans="1:12" x14ac:dyDescent="0.35">
      <c r="A206" s="94"/>
      <c r="B206" s="243"/>
      <c r="C206" s="89"/>
      <c r="D206" s="97"/>
      <c r="E206" s="97"/>
      <c r="F206" s="97"/>
      <c r="G206" s="97"/>
      <c r="H206" s="97"/>
      <c r="I206" s="141"/>
      <c r="J206" s="142"/>
      <c r="K206" s="142"/>
      <c r="L206" s="98"/>
    </row>
    <row r="207" spans="1:12" x14ac:dyDescent="0.35">
      <c r="A207" s="94"/>
      <c r="B207" s="243"/>
      <c r="C207" s="89"/>
      <c r="D207" s="97"/>
      <c r="E207" s="97"/>
      <c r="F207" s="97"/>
      <c r="G207" s="97"/>
      <c r="H207" s="97"/>
      <c r="I207" s="141"/>
      <c r="J207" s="142"/>
      <c r="K207" s="142"/>
      <c r="L207" s="98"/>
    </row>
    <row r="208" spans="1:12" x14ac:dyDescent="0.35">
      <c r="A208" s="94"/>
      <c r="B208" s="243"/>
      <c r="C208" s="89"/>
      <c r="D208" s="97"/>
      <c r="E208" s="97"/>
      <c r="F208" s="97"/>
      <c r="G208" s="97"/>
      <c r="H208" s="97"/>
      <c r="I208" s="141"/>
      <c r="J208" s="142"/>
      <c r="K208" s="142"/>
      <c r="L208" s="98"/>
    </row>
    <row r="209" spans="1:12" x14ac:dyDescent="0.35">
      <c r="A209" s="94"/>
      <c r="B209" s="243"/>
      <c r="C209" s="89"/>
      <c r="D209" s="97"/>
      <c r="E209" s="97"/>
      <c r="F209" s="97"/>
      <c r="G209" s="97"/>
      <c r="H209" s="97"/>
      <c r="I209" s="141"/>
      <c r="J209" s="142"/>
      <c r="K209" s="142"/>
      <c r="L209" s="98"/>
    </row>
    <row r="210" spans="1:12" x14ac:dyDescent="0.35">
      <c r="A210" s="94"/>
      <c r="B210" s="243"/>
      <c r="C210" s="89"/>
      <c r="D210" s="97"/>
      <c r="E210" s="97"/>
      <c r="F210" s="97"/>
      <c r="G210" s="97"/>
      <c r="H210" s="97"/>
      <c r="I210" s="141"/>
      <c r="J210" s="142"/>
      <c r="K210" s="142"/>
      <c r="L210" s="98"/>
    </row>
    <row r="211" spans="1:12" x14ac:dyDescent="0.35">
      <c r="A211" s="94"/>
      <c r="B211" s="243"/>
      <c r="C211" s="89"/>
      <c r="D211" s="97"/>
      <c r="E211" s="97"/>
      <c r="F211" s="97"/>
      <c r="G211" s="97"/>
      <c r="H211" s="97"/>
      <c r="I211" s="141"/>
      <c r="J211" s="142"/>
      <c r="K211" s="142"/>
      <c r="L211" s="98"/>
    </row>
    <row r="212" spans="1:12" x14ac:dyDescent="0.35">
      <c r="A212" s="94"/>
      <c r="B212" s="243"/>
      <c r="C212" s="89"/>
      <c r="D212" s="97"/>
      <c r="E212" s="97"/>
      <c r="F212" s="97"/>
      <c r="G212" s="97"/>
      <c r="H212" s="97"/>
      <c r="I212" s="141"/>
      <c r="J212" s="142"/>
      <c r="K212" s="142"/>
      <c r="L212" s="98"/>
    </row>
    <row r="213" spans="1:12" x14ac:dyDescent="0.35">
      <c r="A213" s="94"/>
      <c r="B213" s="243"/>
      <c r="C213" s="89"/>
      <c r="D213" s="97"/>
      <c r="E213" s="97"/>
      <c r="F213" s="97"/>
      <c r="G213" s="97"/>
      <c r="H213" s="97"/>
      <c r="I213" s="141"/>
      <c r="J213" s="142"/>
      <c r="K213" s="142"/>
      <c r="L213" s="98"/>
    </row>
    <row r="214" spans="1:12" x14ac:dyDescent="0.35">
      <c r="A214" s="94"/>
      <c r="B214" s="243"/>
      <c r="C214" s="89"/>
      <c r="D214" s="97"/>
      <c r="E214" s="97"/>
      <c r="F214" s="97"/>
      <c r="G214" s="97"/>
      <c r="H214" s="97"/>
      <c r="I214" s="141"/>
      <c r="J214" s="142"/>
      <c r="K214" s="142"/>
      <c r="L214" s="98"/>
    </row>
    <row r="215" spans="1:12" x14ac:dyDescent="0.35">
      <c r="A215" s="94"/>
      <c r="B215" s="243"/>
      <c r="C215" s="89"/>
      <c r="D215" s="97"/>
      <c r="E215" s="97"/>
      <c r="F215" s="97"/>
      <c r="G215" s="97"/>
      <c r="H215" s="97"/>
      <c r="I215" s="141"/>
      <c r="J215" s="142"/>
      <c r="K215" s="142"/>
      <c r="L215" s="98"/>
    </row>
    <row r="216" spans="1:12" x14ac:dyDescent="0.35">
      <c r="A216" s="94"/>
      <c r="B216" s="243"/>
      <c r="C216" s="89"/>
      <c r="D216" s="97"/>
      <c r="E216" s="97"/>
      <c r="F216" s="97"/>
      <c r="G216" s="97"/>
      <c r="H216" s="97"/>
      <c r="I216" s="141"/>
      <c r="J216" s="142"/>
      <c r="K216" s="142"/>
      <c r="L216" s="98"/>
    </row>
    <row r="217" spans="1:12" x14ac:dyDescent="0.35">
      <c r="A217" s="94"/>
      <c r="B217" s="243"/>
      <c r="C217" s="89"/>
      <c r="D217" s="97"/>
      <c r="E217" s="97"/>
      <c r="F217" s="97"/>
      <c r="G217" s="97"/>
      <c r="H217" s="97"/>
      <c r="I217" s="141"/>
      <c r="J217" s="142"/>
      <c r="K217" s="142"/>
      <c r="L217" s="98"/>
    </row>
    <row r="218" spans="1:12" x14ac:dyDescent="0.35">
      <c r="A218" s="94"/>
      <c r="B218" s="243"/>
      <c r="C218" s="89"/>
      <c r="D218" s="97"/>
      <c r="E218" s="97"/>
      <c r="F218" s="97"/>
      <c r="G218" s="97"/>
      <c r="H218" s="97"/>
      <c r="I218" s="141"/>
      <c r="J218" s="142"/>
      <c r="K218" s="142"/>
      <c r="L218" s="98"/>
    </row>
    <row r="219" spans="1:12" x14ac:dyDescent="0.35">
      <c r="A219" s="94"/>
      <c r="B219" s="243"/>
      <c r="C219" s="89"/>
      <c r="D219" s="97"/>
      <c r="E219" s="97"/>
      <c r="F219" s="97"/>
      <c r="G219" s="97"/>
      <c r="H219" s="97"/>
      <c r="I219" s="141"/>
      <c r="J219" s="142"/>
      <c r="K219" s="142"/>
      <c r="L219" s="98"/>
    </row>
    <row r="220" spans="1:12" x14ac:dyDescent="0.35">
      <c r="A220" s="94"/>
      <c r="B220" s="243"/>
      <c r="C220" s="89"/>
      <c r="D220" s="97"/>
      <c r="E220" s="97"/>
      <c r="F220" s="97"/>
      <c r="G220" s="97"/>
      <c r="H220" s="97"/>
      <c r="I220" s="141"/>
      <c r="J220" s="142"/>
      <c r="K220" s="142"/>
      <c r="L220" s="98"/>
    </row>
    <row r="221" spans="1:12" x14ac:dyDescent="0.35">
      <c r="A221" s="94"/>
      <c r="B221" s="243"/>
      <c r="C221" s="89"/>
      <c r="D221" s="97"/>
      <c r="E221" s="97"/>
      <c r="F221" s="97"/>
      <c r="G221" s="97"/>
      <c r="H221" s="97"/>
      <c r="I221" s="141"/>
      <c r="J221" s="142"/>
      <c r="K221" s="142"/>
      <c r="L221" s="98"/>
    </row>
    <row r="222" spans="1:12" x14ac:dyDescent="0.35">
      <c r="A222" s="94"/>
      <c r="B222" s="243"/>
      <c r="C222" s="89"/>
      <c r="D222" s="97"/>
      <c r="E222" s="97"/>
      <c r="F222" s="97"/>
      <c r="G222" s="97"/>
      <c r="H222" s="97"/>
      <c r="I222" s="141"/>
      <c r="J222" s="142"/>
      <c r="K222" s="142"/>
      <c r="L222" s="98"/>
    </row>
    <row r="223" spans="1:12" s="85" customFormat="1" x14ac:dyDescent="0.35">
      <c r="A223" s="143"/>
      <c r="B223" s="244"/>
      <c r="C223" s="143"/>
      <c r="D223" s="144"/>
      <c r="E223" s="144"/>
      <c r="F223" s="144"/>
      <c r="G223" s="144"/>
      <c r="H223" s="144"/>
      <c r="I223" s="145"/>
      <c r="J223" s="145"/>
      <c r="K223" s="145"/>
      <c r="L223" s="144"/>
    </row>
    <row r="224" spans="1:12" x14ac:dyDescent="0.35">
      <c r="A224" s="146"/>
      <c r="B224" s="245"/>
      <c r="C224" s="143"/>
      <c r="D224" s="147"/>
      <c r="E224" s="147"/>
      <c r="F224" s="147"/>
      <c r="G224" s="147"/>
      <c r="H224" s="147"/>
      <c r="I224" s="148"/>
      <c r="J224" s="149"/>
      <c r="K224" s="149"/>
      <c r="L224" s="150"/>
    </row>
    <row r="225" spans="1:12" x14ac:dyDescent="0.35">
      <c r="A225" s="146"/>
      <c r="B225" s="245"/>
      <c r="C225" s="143"/>
      <c r="D225" s="147"/>
      <c r="E225" s="147"/>
      <c r="F225" s="147"/>
      <c r="G225" s="147"/>
      <c r="H225" s="147"/>
      <c r="I225" s="148"/>
      <c r="J225" s="149"/>
      <c r="K225" s="149"/>
      <c r="L225" s="150"/>
    </row>
    <row r="226" spans="1:12" x14ac:dyDescent="0.35">
      <c r="A226" s="146"/>
      <c r="B226" s="245"/>
      <c r="C226" s="143"/>
      <c r="D226" s="147"/>
      <c r="E226" s="147"/>
      <c r="F226" s="147"/>
      <c r="G226" s="147"/>
      <c r="H226" s="147"/>
      <c r="I226" s="148"/>
      <c r="J226" s="149"/>
      <c r="K226" s="149"/>
      <c r="L226" s="150"/>
    </row>
    <row r="227" spans="1:12" x14ac:dyDescent="0.35">
      <c r="A227" s="146"/>
      <c r="B227" s="245"/>
      <c r="C227" s="143"/>
      <c r="D227" s="147"/>
      <c r="E227" s="147"/>
      <c r="F227" s="147"/>
      <c r="G227" s="147"/>
      <c r="H227" s="147"/>
      <c r="I227" s="148"/>
      <c r="J227" s="149"/>
      <c r="K227" s="149"/>
      <c r="L227" s="150"/>
    </row>
    <row r="228" spans="1:12" x14ac:dyDescent="0.35">
      <c r="A228" s="146"/>
      <c r="B228" s="245"/>
      <c r="C228" s="143"/>
      <c r="D228" s="147"/>
      <c r="E228" s="147"/>
      <c r="F228" s="147"/>
      <c r="G228" s="147"/>
      <c r="H228" s="147"/>
      <c r="I228" s="148"/>
      <c r="J228" s="149"/>
      <c r="K228" s="149"/>
      <c r="L228" s="150"/>
    </row>
    <row r="229" spans="1:12" x14ac:dyDescent="0.35">
      <c r="A229" s="146"/>
      <c r="B229" s="245"/>
      <c r="C229" s="143"/>
      <c r="D229" s="147"/>
      <c r="E229" s="147"/>
      <c r="F229" s="147"/>
      <c r="G229" s="147"/>
      <c r="H229" s="147"/>
      <c r="I229" s="148"/>
      <c r="J229" s="149"/>
      <c r="K229" s="149"/>
      <c r="L229" s="150"/>
    </row>
    <row r="230" spans="1:12" x14ac:dyDescent="0.35">
      <c r="A230" s="146"/>
      <c r="B230" s="245"/>
      <c r="C230" s="143"/>
      <c r="D230" s="147"/>
      <c r="E230" s="147"/>
      <c r="F230" s="147"/>
      <c r="G230" s="147"/>
      <c r="H230" s="147"/>
      <c r="I230" s="148"/>
      <c r="J230" s="149"/>
      <c r="K230" s="149"/>
      <c r="L230" s="150"/>
    </row>
    <row r="231" spans="1:12" x14ac:dyDescent="0.35">
      <c r="A231" s="146"/>
      <c r="B231" s="245"/>
      <c r="C231" s="143"/>
      <c r="D231" s="147"/>
      <c r="E231" s="147"/>
      <c r="F231" s="147"/>
      <c r="G231" s="147"/>
      <c r="H231" s="147"/>
      <c r="I231" s="148"/>
      <c r="J231" s="149"/>
      <c r="K231" s="149"/>
      <c r="L231" s="150"/>
    </row>
    <row r="232" spans="1:12" x14ac:dyDescent="0.35">
      <c r="A232" s="146"/>
      <c r="B232" s="245"/>
      <c r="C232" s="143"/>
      <c r="D232" s="147"/>
      <c r="E232" s="147"/>
      <c r="F232" s="147"/>
      <c r="G232" s="147"/>
      <c r="H232" s="147"/>
      <c r="I232" s="148"/>
      <c r="J232" s="149"/>
      <c r="K232" s="149"/>
      <c r="L232" s="150"/>
    </row>
    <row r="233" spans="1:12" x14ac:dyDescent="0.35">
      <c r="A233" s="146"/>
      <c r="B233" s="245"/>
      <c r="C233" s="143"/>
      <c r="D233" s="147"/>
      <c r="E233" s="147"/>
      <c r="F233" s="147"/>
      <c r="G233" s="147"/>
      <c r="H233" s="147"/>
      <c r="I233" s="148"/>
      <c r="J233" s="149"/>
      <c r="K233" s="149"/>
      <c r="L233" s="150"/>
    </row>
    <row r="234" spans="1:12" x14ac:dyDescent="0.35">
      <c r="A234" s="146"/>
      <c r="B234" s="245"/>
      <c r="C234" s="143"/>
      <c r="D234" s="147"/>
      <c r="E234" s="147"/>
      <c r="F234" s="147"/>
      <c r="G234" s="147"/>
      <c r="H234" s="147"/>
      <c r="I234" s="148"/>
      <c r="J234" s="149"/>
      <c r="K234" s="149"/>
      <c r="L234" s="150"/>
    </row>
    <row r="235" spans="1:12" x14ac:dyDescent="0.35">
      <c r="A235" s="146"/>
      <c r="B235" s="245"/>
      <c r="C235" s="143"/>
      <c r="D235" s="147"/>
      <c r="E235" s="147"/>
      <c r="F235" s="147"/>
      <c r="G235" s="147"/>
      <c r="H235" s="147"/>
      <c r="I235" s="148"/>
      <c r="J235" s="149"/>
      <c r="K235" s="149"/>
      <c r="L235" s="150"/>
    </row>
    <row r="236" spans="1:12" x14ac:dyDescent="0.35">
      <c r="A236" s="146"/>
      <c r="B236" s="245"/>
      <c r="C236" s="143"/>
      <c r="D236" s="147"/>
      <c r="E236" s="147"/>
      <c r="F236" s="147"/>
      <c r="G236" s="147"/>
      <c r="H236" s="147"/>
      <c r="I236" s="148"/>
      <c r="J236" s="149"/>
      <c r="K236" s="149"/>
      <c r="L236" s="150"/>
    </row>
    <row r="237" spans="1:12" x14ac:dyDescent="0.35">
      <c r="A237" s="146"/>
      <c r="B237" s="245"/>
      <c r="C237" s="143"/>
      <c r="D237" s="147"/>
      <c r="E237" s="147"/>
      <c r="F237" s="147"/>
      <c r="G237" s="147"/>
      <c r="H237" s="147"/>
      <c r="I237" s="148"/>
      <c r="J237" s="149"/>
      <c r="K237" s="149"/>
      <c r="L237" s="150"/>
    </row>
    <row r="238" spans="1:12" x14ac:dyDescent="0.35">
      <c r="A238" s="146"/>
      <c r="B238" s="245"/>
      <c r="C238" s="143"/>
      <c r="D238" s="147"/>
      <c r="E238" s="147"/>
      <c r="F238" s="147"/>
      <c r="G238" s="147"/>
      <c r="H238" s="147"/>
      <c r="I238" s="148"/>
      <c r="J238" s="149"/>
      <c r="K238" s="149"/>
      <c r="L238" s="150"/>
    </row>
    <row r="239" spans="1:12" x14ac:dyDescent="0.35">
      <c r="A239" s="146"/>
      <c r="B239" s="245"/>
      <c r="C239" s="143"/>
      <c r="D239" s="147"/>
      <c r="E239" s="147"/>
      <c r="F239" s="147"/>
      <c r="G239" s="147"/>
      <c r="H239" s="147"/>
      <c r="I239" s="148"/>
      <c r="J239" s="149"/>
      <c r="K239" s="149"/>
      <c r="L239" s="150"/>
    </row>
    <row r="240" spans="1:12" x14ac:dyDescent="0.35">
      <c r="A240" s="146"/>
      <c r="B240" s="245"/>
      <c r="C240" s="143"/>
      <c r="D240" s="147"/>
      <c r="E240" s="147"/>
      <c r="F240" s="147"/>
      <c r="G240" s="147"/>
      <c r="H240" s="147"/>
      <c r="I240" s="148"/>
      <c r="J240" s="149"/>
      <c r="K240" s="149"/>
      <c r="L240" s="150"/>
    </row>
    <row r="241" spans="1:12" x14ac:dyDescent="0.35">
      <c r="A241" s="146"/>
      <c r="B241" s="245"/>
      <c r="C241" s="143"/>
      <c r="D241" s="147"/>
      <c r="E241" s="147"/>
      <c r="F241" s="147"/>
      <c r="G241" s="147"/>
      <c r="H241" s="147"/>
      <c r="I241" s="148"/>
      <c r="J241" s="149"/>
      <c r="K241" s="149"/>
      <c r="L241" s="150"/>
    </row>
    <row r="242" spans="1:12" x14ac:dyDescent="0.35">
      <c r="A242" s="146"/>
      <c r="B242" s="245"/>
      <c r="C242" s="143"/>
      <c r="D242" s="147"/>
      <c r="E242" s="147"/>
      <c r="F242" s="147"/>
      <c r="G242" s="147"/>
      <c r="H242" s="147"/>
      <c r="I242" s="148"/>
      <c r="J242" s="149"/>
      <c r="K242" s="149"/>
      <c r="L242" s="150"/>
    </row>
    <row r="243" spans="1:12" x14ac:dyDescent="0.35">
      <c r="A243" s="146"/>
      <c r="B243" s="245"/>
      <c r="C243" s="143"/>
      <c r="D243" s="147"/>
      <c r="E243" s="147"/>
      <c r="F243" s="147"/>
      <c r="G243" s="147"/>
      <c r="H243" s="147"/>
      <c r="I243" s="148"/>
      <c r="J243" s="149"/>
      <c r="K243" s="149"/>
      <c r="L243" s="150"/>
    </row>
    <row r="244" spans="1:12" x14ac:dyDescent="0.35">
      <c r="A244" s="146"/>
      <c r="B244" s="245"/>
      <c r="C244" s="143"/>
      <c r="D244" s="147"/>
      <c r="E244" s="147"/>
      <c r="F244" s="147"/>
      <c r="G244" s="147"/>
      <c r="H244" s="147"/>
      <c r="I244" s="148"/>
      <c r="J244" s="149"/>
      <c r="K244" s="149"/>
      <c r="L244" s="150"/>
    </row>
    <row r="245" spans="1:12" x14ac:dyDescent="0.35">
      <c r="A245" s="146"/>
      <c r="B245" s="245"/>
      <c r="C245" s="143"/>
      <c r="D245" s="147"/>
      <c r="E245" s="147"/>
      <c r="F245" s="147"/>
      <c r="G245" s="147"/>
      <c r="H245" s="147"/>
      <c r="I245" s="148"/>
      <c r="J245" s="149"/>
      <c r="K245" s="149"/>
      <c r="L245" s="150"/>
    </row>
    <row r="246" spans="1:12" x14ac:dyDescent="0.35">
      <c r="A246" s="146"/>
      <c r="B246" s="245"/>
      <c r="C246" s="143"/>
      <c r="D246" s="147"/>
      <c r="E246" s="147"/>
      <c r="F246" s="147"/>
      <c r="G246" s="147"/>
      <c r="H246" s="147"/>
      <c r="I246" s="148"/>
      <c r="J246" s="149"/>
      <c r="K246" s="149"/>
      <c r="L246" s="150"/>
    </row>
    <row r="247" spans="1:12" x14ac:dyDescent="0.35">
      <c r="A247" s="146"/>
      <c r="B247" s="245"/>
      <c r="C247" s="143"/>
      <c r="D247" s="147"/>
      <c r="E247" s="147"/>
      <c r="F247" s="147"/>
      <c r="G247" s="147"/>
      <c r="H247" s="147"/>
      <c r="I247" s="148"/>
      <c r="J247" s="149"/>
      <c r="K247" s="149"/>
      <c r="L247" s="150"/>
    </row>
    <row r="248" spans="1:12" x14ac:dyDescent="0.35">
      <c r="A248" s="146"/>
      <c r="B248" s="245"/>
      <c r="C248" s="143"/>
      <c r="D248" s="147"/>
      <c r="E248" s="147"/>
      <c r="F248" s="147"/>
      <c r="G248" s="147"/>
      <c r="H248" s="147"/>
      <c r="I248" s="148"/>
      <c r="J248" s="149"/>
      <c r="K248" s="149"/>
      <c r="L248" s="150"/>
    </row>
    <row r="249" spans="1:12" x14ac:dyDescent="0.35">
      <c r="A249" s="146"/>
      <c r="B249" s="245"/>
      <c r="C249" s="143"/>
      <c r="D249" s="147"/>
      <c r="E249" s="147"/>
      <c r="F249" s="147"/>
      <c r="G249" s="147"/>
      <c r="H249" s="147"/>
      <c r="I249" s="148"/>
      <c r="J249" s="149"/>
      <c r="K249" s="149"/>
      <c r="L249" s="150"/>
    </row>
    <row r="250" spans="1:12" x14ac:dyDescent="0.35">
      <c r="A250" s="146"/>
      <c r="B250" s="245"/>
      <c r="C250" s="143"/>
      <c r="D250" s="147"/>
      <c r="E250" s="147"/>
      <c r="F250" s="147"/>
      <c r="G250" s="147"/>
      <c r="H250" s="147"/>
      <c r="I250" s="148"/>
      <c r="J250" s="149"/>
      <c r="K250" s="149"/>
      <c r="L250" s="150"/>
    </row>
    <row r="251" spans="1:12" x14ac:dyDescent="0.35">
      <c r="A251" s="146"/>
      <c r="B251" s="245"/>
      <c r="C251" s="143"/>
      <c r="D251" s="147"/>
      <c r="E251" s="147"/>
      <c r="F251" s="147"/>
      <c r="G251" s="147"/>
      <c r="H251" s="147"/>
      <c r="I251" s="148"/>
      <c r="J251" s="149"/>
      <c r="K251" s="149"/>
      <c r="L251" s="150"/>
    </row>
    <row r="252" spans="1:12" x14ac:dyDescent="0.35">
      <c r="A252" s="146"/>
      <c r="B252" s="245"/>
      <c r="C252" s="143"/>
      <c r="D252" s="147"/>
      <c r="E252" s="147"/>
      <c r="F252" s="147"/>
      <c r="G252" s="147"/>
      <c r="H252" s="147"/>
      <c r="I252" s="148"/>
      <c r="J252" s="149"/>
      <c r="K252" s="149"/>
      <c r="L252" s="150"/>
    </row>
    <row r="253" spans="1:12" x14ac:dyDescent="0.35">
      <c r="A253" s="146"/>
      <c r="B253" s="245"/>
      <c r="C253" s="143"/>
      <c r="D253" s="147"/>
      <c r="E253" s="147"/>
      <c r="F253" s="147"/>
      <c r="G253" s="147"/>
      <c r="H253" s="147"/>
      <c r="I253" s="148"/>
      <c r="J253" s="149"/>
      <c r="K253" s="149"/>
      <c r="L253" s="150"/>
    </row>
    <row r="254" spans="1:12" x14ac:dyDescent="0.35">
      <c r="A254" s="146"/>
      <c r="B254" s="245"/>
      <c r="C254" s="143"/>
      <c r="D254" s="147"/>
      <c r="E254" s="147"/>
      <c r="F254" s="147"/>
      <c r="G254" s="147"/>
      <c r="H254" s="147"/>
      <c r="I254" s="148"/>
      <c r="J254" s="149"/>
      <c r="K254" s="149"/>
      <c r="L254" s="150"/>
    </row>
    <row r="255" spans="1:12" x14ac:dyDescent="0.35">
      <c r="A255" s="146"/>
      <c r="B255" s="245"/>
      <c r="C255" s="143"/>
      <c r="D255" s="147"/>
      <c r="E255" s="147"/>
      <c r="F255" s="147"/>
      <c r="G255" s="147"/>
      <c r="H255" s="147"/>
      <c r="I255" s="148"/>
      <c r="J255" s="149"/>
      <c r="K255" s="149"/>
      <c r="L255" s="150"/>
    </row>
    <row r="256" spans="1:12" x14ac:dyDescent="0.35">
      <c r="A256" s="146"/>
      <c r="B256" s="245"/>
      <c r="C256" s="143"/>
      <c r="D256" s="147"/>
      <c r="E256" s="147"/>
      <c r="F256" s="147"/>
      <c r="G256" s="147"/>
      <c r="H256" s="147"/>
      <c r="I256" s="148"/>
      <c r="J256" s="149"/>
      <c r="K256" s="149"/>
      <c r="L256" s="150"/>
    </row>
    <row r="257" spans="1:12" x14ac:dyDescent="0.35">
      <c r="A257" s="146"/>
      <c r="B257" s="245"/>
      <c r="C257" s="143"/>
      <c r="D257" s="147"/>
      <c r="E257" s="147"/>
      <c r="F257" s="147"/>
      <c r="G257" s="147"/>
      <c r="H257" s="147"/>
      <c r="I257" s="148"/>
      <c r="J257" s="149"/>
      <c r="K257" s="149"/>
      <c r="L257" s="150"/>
    </row>
    <row r="258" spans="1:12" x14ac:dyDescent="0.35">
      <c r="A258" s="146"/>
      <c r="B258" s="245"/>
      <c r="C258" s="143"/>
      <c r="D258" s="147"/>
      <c r="E258" s="147"/>
      <c r="F258" s="147"/>
      <c r="G258" s="147"/>
      <c r="H258" s="147"/>
      <c r="I258" s="148"/>
      <c r="J258" s="149"/>
      <c r="K258" s="149"/>
      <c r="L258" s="150"/>
    </row>
    <row r="259" spans="1:12" x14ac:dyDescent="0.35">
      <c r="A259" s="146"/>
      <c r="B259" s="245"/>
      <c r="C259" s="143"/>
      <c r="D259" s="147"/>
      <c r="E259" s="147"/>
      <c r="F259" s="147"/>
      <c r="G259" s="147"/>
      <c r="H259" s="147"/>
      <c r="I259" s="148"/>
      <c r="J259" s="149"/>
      <c r="K259" s="149"/>
      <c r="L259" s="150"/>
    </row>
    <row r="260" spans="1:12" x14ac:dyDescent="0.35">
      <c r="A260" s="146"/>
      <c r="B260" s="245"/>
      <c r="C260" s="143"/>
      <c r="D260" s="147"/>
      <c r="E260" s="147"/>
      <c r="F260" s="147"/>
      <c r="G260" s="147"/>
      <c r="H260" s="147"/>
      <c r="I260" s="148"/>
      <c r="J260" s="149"/>
      <c r="K260" s="149"/>
      <c r="L260" s="150"/>
    </row>
    <row r="261" spans="1:12" x14ac:dyDescent="0.35">
      <c r="A261" s="146"/>
      <c r="B261" s="245"/>
      <c r="C261" s="143"/>
      <c r="D261" s="147"/>
      <c r="E261" s="147"/>
      <c r="F261" s="147"/>
      <c r="G261" s="147"/>
      <c r="H261" s="147"/>
      <c r="I261" s="148"/>
      <c r="J261" s="149"/>
      <c r="K261" s="149"/>
      <c r="L261" s="150"/>
    </row>
    <row r="262" spans="1:12" x14ac:dyDescent="0.35">
      <c r="A262" s="146"/>
      <c r="B262" s="245"/>
      <c r="C262" s="143"/>
      <c r="D262" s="147"/>
      <c r="E262" s="147"/>
      <c r="F262" s="147"/>
      <c r="G262" s="147"/>
      <c r="H262" s="147"/>
      <c r="I262" s="148"/>
      <c r="J262" s="149"/>
      <c r="K262" s="149"/>
      <c r="L262" s="150"/>
    </row>
    <row r="263" spans="1:12" x14ac:dyDescent="0.35">
      <c r="A263" s="146"/>
      <c r="B263" s="245"/>
      <c r="C263" s="143"/>
      <c r="D263" s="147"/>
      <c r="E263" s="147"/>
      <c r="F263" s="147"/>
      <c r="G263" s="147"/>
      <c r="H263" s="147"/>
      <c r="I263" s="148"/>
      <c r="J263" s="149"/>
      <c r="K263" s="149"/>
      <c r="L263" s="150"/>
    </row>
    <row r="264" spans="1:12" x14ac:dyDescent="0.35">
      <c r="A264" s="146"/>
      <c r="B264" s="245"/>
      <c r="C264" s="143"/>
      <c r="D264" s="147"/>
      <c r="E264" s="147"/>
      <c r="F264" s="147"/>
      <c r="G264" s="147"/>
      <c r="H264" s="147"/>
      <c r="I264" s="148"/>
      <c r="J264" s="149"/>
      <c r="K264" s="149"/>
      <c r="L264" s="150"/>
    </row>
    <row r="265" spans="1:12" x14ac:dyDescent="0.35">
      <c r="A265" s="146"/>
      <c r="B265" s="245"/>
      <c r="C265" s="143"/>
      <c r="D265" s="147"/>
      <c r="E265" s="147"/>
      <c r="F265" s="147"/>
      <c r="G265" s="147"/>
      <c r="H265" s="147"/>
      <c r="I265" s="148"/>
      <c r="J265" s="149"/>
      <c r="K265" s="149"/>
      <c r="L265" s="150"/>
    </row>
    <row r="266" spans="1:12" x14ac:dyDescent="0.35">
      <c r="A266" s="146"/>
      <c r="B266" s="245"/>
      <c r="C266" s="143"/>
      <c r="D266" s="147"/>
      <c r="E266" s="147"/>
      <c r="F266" s="147"/>
      <c r="G266" s="147"/>
      <c r="H266" s="147"/>
      <c r="I266" s="148"/>
      <c r="J266" s="149"/>
      <c r="K266" s="149"/>
      <c r="L266" s="150"/>
    </row>
    <row r="267" spans="1:12" x14ac:dyDescent="0.35">
      <c r="A267" s="146"/>
      <c r="B267" s="245"/>
      <c r="C267" s="143"/>
      <c r="D267" s="147"/>
      <c r="E267" s="147"/>
      <c r="F267" s="147"/>
      <c r="G267" s="147"/>
      <c r="H267" s="147"/>
      <c r="I267" s="148"/>
      <c r="J267" s="149"/>
      <c r="K267" s="149"/>
      <c r="L267" s="150"/>
    </row>
    <row r="268" spans="1:12" x14ac:dyDescent="0.35">
      <c r="A268" s="146"/>
      <c r="B268" s="245"/>
      <c r="C268" s="143"/>
      <c r="D268" s="147"/>
      <c r="E268" s="147"/>
      <c r="F268" s="147"/>
      <c r="G268" s="147"/>
      <c r="H268" s="147"/>
      <c r="I268" s="148"/>
      <c r="J268" s="149"/>
      <c r="K268" s="149"/>
      <c r="L268" s="150"/>
    </row>
    <row r="269" spans="1:12" x14ac:dyDescent="0.35">
      <c r="A269" s="146"/>
      <c r="B269" s="245"/>
      <c r="C269" s="143"/>
      <c r="D269" s="147"/>
      <c r="E269" s="147"/>
      <c r="F269" s="147"/>
      <c r="G269" s="147"/>
      <c r="H269" s="147"/>
      <c r="I269" s="148"/>
      <c r="J269" s="149"/>
      <c r="K269" s="149"/>
      <c r="L269" s="150"/>
    </row>
    <row r="270" spans="1:12" x14ac:dyDescent="0.35">
      <c r="A270" s="146"/>
      <c r="B270" s="245"/>
      <c r="C270" s="143"/>
      <c r="D270" s="147"/>
      <c r="E270" s="147"/>
      <c r="F270" s="147"/>
      <c r="G270" s="147"/>
      <c r="H270" s="147"/>
      <c r="I270" s="148"/>
      <c r="J270" s="149"/>
      <c r="K270" s="149"/>
      <c r="L270" s="150"/>
    </row>
    <row r="271" spans="1:12" x14ac:dyDescent="0.35">
      <c r="A271" s="146"/>
      <c r="B271" s="245"/>
      <c r="C271" s="143"/>
      <c r="D271" s="147"/>
      <c r="E271" s="147"/>
      <c r="F271" s="147"/>
      <c r="G271" s="147"/>
      <c r="H271" s="147"/>
      <c r="I271" s="148"/>
      <c r="J271" s="149"/>
      <c r="K271" s="149"/>
      <c r="L271" s="150"/>
    </row>
    <row r="272" spans="1:12" x14ac:dyDescent="0.35">
      <c r="A272" s="146"/>
      <c r="B272" s="245"/>
      <c r="C272" s="143"/>
      <c r="D272" s="147"/>
      <c r="E272" s="147"/>
      <c r="F272" s="147"/>
      <c r="G272" s="147"/>
      <c r="H272" s="147"/>
      <c r="I272" s="148"/>
      <c r="J272" s="149"/>
      <c r="K272" s="149"/>
      <c r="L272" s="150"/>
    </row>
    <row r="273" spans="1:12" x14ac:dyDescent="0.35">
      <c r="A273" s="146"/>
      <c r="B273" s="245"/>
      <c r="C273" s="143"/>
      <c r="D273" s="147"/>
      <c r="E273" s="147"/>
      <c r="F273" s="147"/>
      <c r="G273" s="147"/>
      <c r="H273" s="147"/>
      <c r="I273" s="148"/>
      <c r="J273" s="149"/>
      <c r="K273" s="149"/>
      <c r="L273" s="150"/>
    </row>
    <row r="274" spans="1:12" x14ac:dyDescent="0.35">
      <c r="A274" s="146"/>
      <c r="B274" s="245"/>
      <c r="C274" s="143"/>
      <c r="D274" s="147"/>
      <c r="E274" s="147"/>
      <c r="F274" s="147"/>
      <c r="G274" s="147"/>
      <c r="H274" s="147"/>
      <c r="I274" s="148"/>
      <c r="J274" s="149"/>
      <c r="K274" s="149"/>
      <c r="L274" s="150"/>
    </row>
    <row r="275" spans="1:12" x14ac:dyDescent="0.35">
      <c r="A275" s="146"/>
      <c r="B275" s="245"/>
      <c r="C275" s="143"/>
      <c r="D275" s="147"/>
      <c r="E275" s="147"/>
      <c r="F275" s="147"/>
      <c r="G275" s="147"/>
      <c r="H275" s="147"/>
      <c r="I275" s="148"/>
      <c r="J275" s="149"/>
      <c r="K275" s="149"/>
      <c r="L275" s="150"/>
    </row>
    <row r="276" spans="1:12" x14ac:dyDescent="0.35">
      <c r="A276" s="146"/>
      <c r="B276" s="245"/>
      <c r="C276" s="143"/>
      <c r="D276" s="147"/>
      <c r="E276" s="147"/>
      <c r="F276" s="147"/>
      <c r="G276" s="147"/>
      <c r="H276" s="147"/>
      <c r="I276" s="148"/>
      <c r="J276" s="149"/>
      <c r="K276" s="149"/>
      <c r="L276" s="150"/>
    </row>
    <row r="277" spans="1:12" x14ac:dyDescent="0.35">
      <c r="A277" s="146"/>
      <c r="B277" s="245"/>
      <c r="C277" s="143"/>
      <c r="D277" s="147"/>
      <c r="E277" s="147"/>
      <c r="F277" s="147"/>
      <c r="G277" s="147"/>
      <c r="H277" s="147"/>
      <c r="I277" s="148"/>
      <c r="J277" s="149"/>
      <c r="K277" s="149"/>
      <c r="L277" s="150"/>
    </row>
    <row r="278" spans="1:12" x14ac:dyDescent="0.35">
      <c r="A278" s="146"/>
      <c r="B278" s="245"/>
      <c r="C278" s="143"/>
      <c r="D278" s="147"/>
      <c r="E278" s="147"/>
      <c r="F278" s="147"/>
      <c r="G278" s="147"/>
      <c r="H278" s="147"/>
      <c r="I278" s="148"/>
      <c r="J278" s="149"/>
      <c r="K278" s="149"/>
      <c r="L278" s="150"/>
    </row>
    <row r="279" spans="1:12" x14ac:dyDescent="0.35">
      <c r="A279" s="146"/>
      <c r="B279" s="245"/>
      <c r="C279" s="143"/>
      <c r="D279" s="147"/>
      <c r="E279" s="147"/>
      <c r="F279" s="147"/>
      <c r="G279" s="147"/>
      <c r="H279" s="147"/>
      <c r="I279" s="148"/>
      <c r="J279" s="149"/>
      <c r="K279" s="149"/>
      <c r="L279" s="150"/>
    </row>
    <row r="280" spans="1:12" x14ac:dyDescent="0.35">
      <c r="A280" s="146"/>
      <c r="B280" s="245"/>
      <c r="C280" s="143"/>
      <c r="D280" s="147"/>
      <c r="E280" s="147"/>
      <c r="F280" s="147"/>
      <c r="G280" s="147"/>
      <c r="H280" s="147"/>
      <c r="I280" s="148"/>
      <c r="J280" s="149"/>
      <c r="K280" s="149"/>
      <c r="L280" s="150"/>
    </row>
    <row r="281" spans="1:12" x14ac:dyDescent="0.35">
      <c r="A281" s="146"/>
      <c r="B281" s="245"/>
      <c r="C281" s="143"/>
      <c r="D281" s="147"/>
      <c r="E281" s="147"/>
      <c r="F281" s="147"/>
      <c r="G281" s="147"/>
      <c r="H281" s="147"/>
      <c r="I281" s="148"/>
      <c r="J281" s="149"/>
      <c r="K281" s="149"/>
      <c r="L281" s="150"/>
    </row>
    <row r="282" spans="1:12" x14ac:dyDescent="0.35">
      <c r="A282" s="146"/>
      <c r="B282" s="245"/>
      <c r="C282" s="143"/>
      <c r="D282" s="147"/>
      <c r="E282" s="147"/>
      <c r="F282" s="147"/>
      <c r="G282" s="147"/>
      <c r="H282" s="147"/>
      <c r="I282" s="148"/>
      <c r="J282" s="149"/>
      <c r="K282" s="149"/>
      <c r="L282" s="150"/>
    </row>
    <row r="283" spans="1:12" x14ac:dyDescent="0.35">
      <c r="A283" s="146"/>
      <c r="B283" s="245"/>
      <c r="C283" s="143"/>
      <c r="D283" s="147"/>
      <c r="E283" s="147"/>
      <c r="F283" s="147"/>
      <c r="G283" s="147"/>
      <c r="H283" s="147"/>
      <c r="I283" s="148"/>
      <c r="J283" s="149"/>
      <c r="K283" s="149"/>
      <c r="L283" s="150"/>
    </row>
    <row r="284" spans="1:12" x14ac:dyDescent="0.35">
      <c r="A284" s="146"/>
      <c r="B284" s="245"/>
      <c r="C284" s="143"/>
      <c r="D284" s="147"/>
      <c r="E284" s="147"/>
      <c r="F284" s="147"/>
      <c r="G284" s="147"/>
      <c r="H284" s="147"/>
      <c r="I284" s="148"/>
      <c r="J284" s="149"/>
      <c r="K284" s="149"/>
      <c r="L284" s="150"/>
    </row>
    <row r="285" spans="1:12" x14ac:dyDescent="0.35">
      <c r="A285" s="146"/>
      <c r="B285" s="245"/>
      <c r="C285" s="143"/>
      <c r="D285" s="147"/>
      <c r="E285" s="147"/>
      <c r="F285" s="147"/>
      <c r="G285" s="147"/>
      <c r="H285" s="147"/>
      <c r="I285" s="148"/>
      <c r="J285" s="149"/>
      <c r="K285" s="149"/>
      <c r="L285" s="150"/>
    </row>
    <row r="286" spans="1:12" x14ac:dyDescent="0.35">
      <c r="A286" s="146"/>
      <c r="B286" s="245"/>
      <c r="C286" s="143"/>
      <c r="D286" s="147"/>
      <c r="E286" s="147"/>
      <c r="F286" s="147"/>
      <c r="G286" s="147"/>
      <c r="H286" s="147"/>
      <c r="I286" s="148"/>
      <c r="J286" s="149"/>
      <c r="K286" s="149"/>
      <c r="L286" s="150"/>
    </row>
    <row r="287" spans="1:12" x14ac:dyDescent="0.35">
      <c r="A287" s="146"/>
      <c r="B287" s="245"/>
      <c r="C287" s="143"/>
      <c r="D287" s="147"/>
      <c r="E287" s="147"/>
      <c r="F287" s="147"/>
      <c r="G287" s="147"/>
      <c r="H287" s="147"/>
      <c r="I287" s="148"/>
      <c r="J287" s="149"/>
      <c r="K287" s="149"/>
      <c r="L287" s="150"/>
    </row>
    <row r="288" spans="1:12" x14ac:dyDescent="0.35">
      <c r="A288" s="146"/>
      <c r="B288" s="245"/>
      <c r="C288" s="143"/>
      <c r="D288" s="147"/>
      <c r="E288" s="147"/>
      <c r="F288" s="147"/>
      <c r="G288" s="147"/>
      <c r="H288" s="147"/>
      <c r="I288" s="148"/>
      <c r="J288" s="149"/>
      <c r="K288" s="149"/>
      <c r="L288" s="150"/>
    </row>
    <row r="289" spans="1:12" x14ac:dyDescent="0.35">
      <c r="A289" s="146"/>
      <c r="B289" s="245"/>
      <c r="C289" s="143"/>
      <c r="D289" s="147"/>
      <c r="E289" s="147"/>
      <c r="F289" s="147"/>
      <c r="G289" s="147"/>
      <c r="H289" s="147"/>
      <c r="I289" s="148"/>
      <c r="J289" s="149"/>
      <c r="K289" s="149"/>
      <c r="L289" s="150"/>
    </row>
    <row r="290" spans="1:12" x14ac:dyDescent="0.35">
      <c r="A290" s="146"/>
      <c r="B290" s="245"/>
      <c r="C290" s="143"/>
      <c r="D290" s="147"/>
      <c r="E290" s="147"/>
      <c r="F290" s="147"/>
      <c r="G290" s="147"/>
      <c r="H290" s="147"/>
      <c r="I290" s="148"/>
      <c r="J290" s="149"/>
      <c r="K290" s="149"/>
      <c r="L290" s="150"/>
    </row>
    <row r="291" spans="1:12" x14ac:dyDescent="0.35">
      <c r="A291" s="146"/>
      <c r="B291" s="245"/>
      <c r="C291" s="143"/>
      <c r="D291" s="147"/>
      <c r="E291" s="147"/>
      <c r="F291" s="147"/>
      <c r="G291" s="147"/>
      <c r="H291" s="147"/>
      <c r="I291" s="148"/>
      <c r="J291" s="149"/>
      <c r="K291" s="149"/>
      <c r="L291" s="150"/>
    </row>
    <row r="292" spans="1:12" x14ac:dyDescent="0.35">
      <c r="A292" s="146"/>
      <c r="B292" s="245"/>
      <c r="C292" s="143"/>
      <c r="D292" s="147"/>
      <c r="E292" s="147"/>
      <c r="F292" s="147"/>
      <c r="G292" s="147"/>
      <c r="H292" s="147"/>
      <c r="I292" s="148"/>
      <c r="J292" s="149"/>
      <c r="K292" s="149"/>
      <c r="L292" s="150"/>
    </row>
    <row r="293" spans="1:12" x14ac:dyDescent="0.35">
      <c r="A293" s="146"/>
      <c r="B293" s="245"/>
      <c r="C293" s="143"/>
      <c r="D293" s="147"/>
      <c r="E293" s="147"/>
      <c r="F293" s="147"/>
      <c r="G293" s="147"/>
      <c r="H293" s="147"/>
      <c r="I293" s="148"/>
      <c r="J293" s="149"/>
      <c r="K293" s="149"/>
      <c r="L293" s="150"/>
    </row>
    <row r="294" spans="1:12" x14ac:dyDescent="0.35">
      <c r="A294" s="146"/>
      <c r="B294" s="245"/>
      <c r="C294" s="143"/>
      <c r="D294" s="147"/>
      <c r="E294" s="147"/>
      <c r="F294" s="147"/>
      <c r="G294" s="147"/>
      <c r="H294" s="147"/>
      <c r="I294" s="148"/>
      <c r="J294" s="149"/>
      <c r="K294" s="149"/>
      <c r="L294" s="150"/>
    </row>
    <row r="295" spans="1:12" x14ac:dyDescent="0.35">
      <c r="A295" s="146"/>
      <c r="B295" s="245"/>
      <c r="C295" s="143"/>
      <c r="D295" s="147"/>
      <c r="E295" s="147"/>
      <c r="F295" s="147"/>
      <c r="G295" s="147"/>
      <c r="H295" s="147"/>
      <c r="I295" s="148"/>
      <c r="J295" s="149"/>
      <c r="K295" s="149"/>
      <c r="L295" s="150"/>
    </row>
    <row r="296" spans="1:12" x14ac:dyDescent="0.35">
      <c r="A296" s="146"/>
      <c r="B296" s="245"/>
      <c r="C296" s="143"/>
      <c r="D296" s="147"/>
      <c r="E296" s="147"/>
      <c r="F296" s="147"/>
      <c r="G296" s="147"/>
      <c r="H296" s="147"/>
      <c r="I296" s="148"/>
      <c r="J296" s="149"/>
      <c r="K296" s="149"/>
      <c r="L296" s="150"/>
    </row>
    <row r="297" spans="1:12" x14ac:dyDescent="0.35">
      <c r="A297" s="146"/>
      <c r="B297" s="245"/>
      <c r="C297" s="143"/>
      <c r="D297" s="147"/>
      <c r="E297" s="147"/>
      <c r="F297" s="147"/>
      <c r="G297" s="147"/>
      <c r="H297" s="147"/>
      <c r="I297" s="148"/>
      <c r="J297" s="149"/>
      <c r="K297" s="149"/>
      <c r="L297" s="150"/>
    </row>
    <row r="298" spans="1:12" x14ac:dyDescent="0.35">
      <c r="A298" s="146"/>
      <c r="B298" s="245"/>
      <c r="C298" s="143"/>
      <c r="D298" s="147"/>
      <c r="E298" s="147"/>
      <c r="F298" s="147"/>
      <c r="G298" s="147"/>
      <c r="H298" s="147"/>
      <c r="I298" s="148"/>
      <c r="J298" s="149"/>
      <c r="K298" s="149"/>
      <c r="L298" s="150"/>
    </row>
    <row r="299" spans="1:12" x14ac:dyDescent="0.35">
      <c r="A299" s="146"/>
      <c r="B299" s="245"/>
      <c r="C299" s="143"/>
      <c r="D299" s="147"/>
      <c r="E299" s="147"/>
      <c r="F299" s="147"/>
      <c r="G299" s="147"/>
      <c r="H299" s="147"/>
      <c r="I299" s="148"/>
      <c r="J299" s="149"/>
      <c r="K299" s="149"/>
      <c r="L299" s="150"/>
    </row>
    <row r="300" spans="1:12" x14ac:dyDescent="0.35">
      <c r="A300" s="146"/>
      <c r="B300" s="245"/>
      <c r="C300" s="143"/>
      <c r="D300" s="147"/>
      <c r="E300" s="147"/>
      <c r="F300" s="147"/>
      <c r="G300" s="147"/>
      <c r="H300" s="147"/>
      <c r="I300" s="148"/>
      <c r="J300" s="149"/>
      <c r="K300" s="149"/>
      <c r="L300" s="150"/>
    </row>
    <row r="301" spans="1:12" x14ac:dyDescent="0.35">
      <c r="A301" s="146"/>
      <c r="B301" s="245"/>
      <c r="C301" s="143"/>
      <c r="D301" s="147"/>
      <c r="E301" s="147"/>
      <c r="F301" s="147"/>
      <c r="G301" s="147"/>
      <c r="H301" s="147"/>
      <c r="I301" s="148"/>
      <c r="J301" s="149"/>
      <c r="K301" s="149"/>
      <c r="L301" s="150"/>
    </row>
    <row r="302" spans="1:12" x14ac:dyDescent="0.35">
      <c r="A302" s="146"/>
      <c r="B302" s="245"/>
      <c r="C302" s="143"/>
      <c r="D302" s="147"/>
      <c r="E302" s="147"/>
      <c r="F302" s="147"/>
      <c r="G302" s="147"/>
      <c r="H302" s="147"/>
      <c r="I302" s="148"/>
      <c r="J302" s="149"/>
      <c r="K302" s="149"/>
      <c r="L302" s="150"/>
    </row>
    <row r="303" spans="1:12" x14ac:dyDescent="0.35">
      <c r="A303" s="146"/>
      <c r="B303" s="245"/>
      <c r="C303" s="143"/>
      <c r="D303" s="147"/>
      <c r="E303" s="147"/>
      <c r="F303" s="147"/>
      <c r="G303" s="147"/>
      <c r="H303" s="147"/>
      <c r="I303" s="148"/>
      <c r="J303" s="149"/>
      <c r="K303" s="149"/>
      <c r="L303" s="150"/>
    </row>
    <row r="304" spans="1:12" x14ac:dyDescent="0.35">
      <c r="A304" s="146"/>
      <c r="B304" s="245"/>
      <c r="C304" s="143"/>
      <c r="D304" s="147"/>
      <c r="E304" s="147"/>
      <c r="F304" s="147"/>
      <c r="G304" s="147"/>
      <c r="H304" s="147"/>
      <c r="I304" s="148"/>
      <c r="J304" s="149"/>
      <c r="K304" s="149"/>
      <c r="L304" s="150"/>
    </row>
    <row r="305" spans="1:12" x14ac:dyDescent="0.35">
      <c r="A305" s="146"/>
      <c r="B305" s="245"/>
      <c r="C305" s="143"/>
      <c r="D305" s="147"/>
      <c r="E305" s="147"/>
      <c r="F305" s="147"/>
      <c r="G305" s="147"/>
      <c r="H305" s="147"/>
      <c r="I305" s="148"/>
      <c r="J305" s="149"/>
      <c r="K305" s="149"/>
      <c r="L305" s="150"/>
    </row>
    <row r="306" spans="1:12" x14ac:dyDescent="0.35">
      <c r="A306" s="146"/>
      <c r="B306" s="245"/>
      <c r="C306" s="143"/>
      <c r="D306" s="147"/>
      <c r="E306" s="147"/>
      <c r="F306" s="147"/>
      <c r="G306" s="147"/>
      <c r="H306" s="147"/>
      <c r="I306" s="148"/>
      <c r="J306" s="149"/>
      <c r="K306" s="149"/>
      <c r="L306" s="150"/>
    </row>
    <row r="307" spans="1:12" x14ac:dyDescent="0.35">
      <c r="A307" s="146"/>
      <c r="B307" s="245"/>
      <c r="C307" s="143"/>
      <c r="D307" s="147"/>
      <c r="E307" s="147"/>
      <c r="F307" s="147"/>
      <c r="G307" s="147"/>
      <c r="H307" s="147"/>
      <c r="I307" s="148"/>
      <c r="J307" s="149"/>
      <c r="K307" s="149"/>
      <c r="L307" s="150"/>
    </row>
    <row r="308" spans="1:12" x14ac:dyDescent="0.35">
      <c r="A308" s="146"/>
      <c r="B308" s="245"/>
      <c r="C308" s="143"/>
      <c r="D308" s="147"/>
      <c r="E308" s="147"/>
      <c r="F308" s="147"/>
      <c r="G308" s="147"/>
      <c r="H308" s="147"/>
      <c r="I308" s="148"/>
      <c r="J308" s="149"/>
      <c r="K308" s="149"/>
      <c r="L308" s="150"/>
    </row>
    <row r="309" spans="1:12" x14ac:dyDescent="0.35">
      <c r="A309" s="146"/>
      <c r="B309" s="245"/>
      <c r="C309" s="143"/>
      <c r="D309" s="147"/>
      <c r="E309" s="147"/>
      <c r="F309" s="147"/>
      <c r="G309" s="147"/>
      <c r="H309" s="147"/>
      <c r="I309" s="148"/>
      <c r="J309" s="149"/>
      <c r="K309" s="149"/>
      <c r="L309" s="150"/>
    </row>
    <row r="310" spans="1:12" x14ac:dyDescent="0.35">
      <c r="A310" s="146"/>
      <c r="B310" s="245"/>
      <c r="C310" s="143"/>
      <c r="D310" s="147"/>
      <c r="E310" s="147"/>
      <c r="F310" s="147"/>
      <c r="G310" s="147"/>
      <c r="H310" s="147"/>
      <c r="I310" s="148"/>
      <c r="J310" s="149"/>
      <c r="K310" s="149"/>
      <c r="L310" s="150"/>
    </row>
    <row r="311" spans="1:12" x14ac:dyDescent="0.35">
      <c r="A311" s="146"/>
      <c r="B311" s="245"/>
      <c r="C311" s="143"/>
      <c r="D311" s="147"/>
      <c r="E311" s="147"/>
      <c r="F311" s="147"/>
      <c r="G311" s="147"/>
      <c r="H311" s="147"/>
      <c r="I311" s="148"/>
      <c r="J311" s="149"/>
      <c r="K311" s="149"/>
      <c r="L311" s="150"/>
    </row>
    <row r="312" spans="1:12" x14ac:dyDescent="0.35">
      <c r="A312" s="146"/>
      <c r="B312" s="245"/>
      <c r="C312" s="143"/>
      <c r="D312" s="147"/>
      <c r="E312" s="147"/>
      <c r="F312" s="147"/>
      <c r="G312" s="147"/>
      <c r="H312" s="147"/>
      <c r="I312" s="148"/>
      <c r="J312" s="149"/>
      <c r="K312" s="149"/>
      <c r="L312" s="150"/>
    </row>
    <row r="313" spans="1:12" x14ac:dyDescent="0.35">
      <c r="A313" s="146"/>
      <c r="B313" s="245"/>
      <c r="C313" s="143"/>
      <c r="D313" s="147"/>
      <c r="E313" s="147"/>
      <c r="F313" s="147"/>
      <c r="G313" s="147"/>
      <c r="H313" s="147"/>
      <c r="I313" s="148"/>
      <c r="J313" s="149"/>
      <c r="K313" s="149"/>
      <c r="L313" s="150"/>
    </row>
    <row r="314" spans="1:12" x14ac:dyDescent="0.35">
      <c r="A314" s="146"/>
      <c r="B314" s="245"/>
      <c r="C314" s="143"/>
      <c r="D314" s="147"/>
      <c r="E314" s="147"/>
      <c r="F314" s="147"/>
      <c r="G314" s="147"/>
      <c r="H314" s="147"/>
      <c r="I314" s="148"/>
      <c r="J314" s="149"/>
      <c r="K314" s="149"/>
      <c r="L314" s="150"/>
    </row>
    <row r="315" spans="1:12" x14ac:dyDescent="0.35">
      <c r="A315" s="146"/>
      <c r="B315" s="245"/>
      <c r="C315" s="143"/>
      <c r="D315" s="147"/>
      <c r="E315" s="147"/>
      <c r="F315" s="147"/>
      <c r="G315" s="147"/>
      <c r="H315" s="147"/>
      <c r="I315" s="148"/>
      <c r="J315" s="149"/>
      <c r="K315" s="149"/>
      <c r="L315" s="150"/>
    </row>
    <row r="316" spans="1:12" x14ac:dyDescent="0.35">
      <c r="A316" s="146"/>
      <c r="B316" s="245"/>
      <c r="C316" s="143"/>
      <c r="D316" s="147"/>
      <c r="E316" s="147"/>
      <c r="F316" s="147"/>
      <c r="G316" s="147"/>
      <c r="H316" s="147"/>
      <c r="I316" s="148"/>
      <c r="J316" s="149"/>
      <c r="K316" s="149"/>
      <c r="L316" s="150"/>
    </row>
    <row r="317" spans="1:12" x14ac:dyDescent="0.35">
      <c r="A317" s="146"/>
      <c r="B317" s="245"/>
      <c r="C317" s="143"/>
      <c r="D317" s="147"/>
      <c r="E317" s="147"/>
      <c r="F317" s="147"/>
      <c r="G317" s="147"/>
      <c r="H317" s="147"/>
      <c r="I317" s="148"/>
      <c r="J317" s="149"/>
      <c r="K317" s="149"/>
      <c r="L317" s="150"/>
    </row>
    <row r="318" spans="1:12" x14ac:dyDescent="0.35">
      <c r="A318" s="146"/>
      <c r="B318" s="245"/>
      <c r="C318" s="143"/>
      <c r="D318" s="147"/>
      <c r="E318" s="147"/>
      <c r="F318" s="147"/>
      <c r="G318" s="147"/>
      <c r="H318" s="147"/>
      <c r="I318" s="148"/>
      <c r="J318" s="149"/>
      <c r="K318" s="149"/>
      <c r="L318" s="150"/>
    </row>
    <row r="319" spans="1:12" x14ac:dyDescent="0.35">
      <c r="A319" s="146"/>
      <c r="B319" s="245"/>
      <c r="C319" s="143"/>
      <c r="D319" s="147"/>
      <c r="E319" s="147"/>
      <c r="F319" s="147"/>
      <c r="G319" s="147"/>
      <c r="H319" s="147"/>
      <c r="I319" s="148"/>
      <c r="J319" s="149"/>
      <c r="K319" s="149"/>
      <c r="L319" s="150"/>
    </row>
    <row r="320" spans="1:12" x14ac:dyDescent="0.35">
      <c r="A320" s="146"/>
      <c r="B320" s="245"/>
      <c r="C320" s="143"/>
      <c r="D320" s="147"/>
      <c r="E320" s="147"/>
      <c r="F320" s="147"/>
      <c r="G320" s="147"/>
      <c r="H320" s="147"/>
      <c r="I320" s="148"/>
      <c r="J320" s="149"/>
      <c r="K320" s="149"/>
      <c r="L320" s="150"/>
    </row>
    <row r="321" spans="1:12" x14ac:dyDescent="0.35">
      <c r="A321" s="146"/>
      <c r="B321" s="245"/>
      <c r="C321" s="143"/>
      <c r="D321" s="147"/>
      <c r="E321" s="147"/>
      <c r="F321" s="147"/>
      <c r="G321" s="147"/>
      <c r="H321" s="147"/>
      <c r="I321" s="148"/>
      <c r="J321" s="149"/>
      <c r="K321" s="149"/>
      <c r="L321" s="150"/>
    </row>
    <row r="322" spans="1:12" x14ac:dyDescent="0.35">
      <c r="A322" s="146"/>
      <c r="B322" s="245"/>
      <c r="C322" s="143"/>
      <c r="D322" s="147"/>
      <c r="E322" s="147"/>
      <c r="F322" s="147"/>
      <c r="G322" s="147"/>
      <c r="H322" s="147"/>
      <c r="I322" s="148"/>
      <c r="J322" s="149"/>
      <c r="K322" s="149"/>
      <c r="L322" s="150"/>
    </row>
    <row r="323" spans="1:12" x14ac:dyDescent="0.35">
      <c r="A323" s="146"/>
      <c r="B323" s="245"/>
      <c r="C323" s="143"/>
      <c r="D323" s="147"/>
      <c r="E323" s="147"/>
      <c r="F323" s="147"/>
      <c r="G323" s="147"/>
      <c r="H323" s="147"/>
      <c r="I323" s="148"/>
      <c r="J323" s="149"/>
      <c r="K323" s="149"/>
      <c r="L323" s="150"/>
    </row>
    <row r="324" spans="1:12" x14ac:dyDescent="0.35">
      <c r="A324" s="146"/>
      <c r="B324" s="245"/>
      <c r="C324" s="143"/>
      <c r="D324" s="147"/>
      <c r="E324" s="147"/>
      <c r="F324" s="147"/>
      <c r="G324" s="147"/>
      <c r="H324" s="147"/>
      <c r="I324" s="148"/>
      <c r="J324" s="149"/>
      <c r="K324" s="149"/>
      <c r="L324" s="150"/>
    </row>
    <row r="325" spans="1:12" x14ac:dyDescent="0.35">
      <c r="A325" s="146"/>
      <c r="B325" s="245"/>
      <c r="C325" s="143"/>
      <c r="D325" s="147"/>
      <c r="E325" s="147"/>
      <c r="F325" s="147"/>
      <c r="G325" s="147"/>
      <c r="H325" s="147"/>
      <c r="I325" s="148"/>
      <c r="J325" s="149"/>
      <c r="K325" s="149"/>
      <c r="L325" s="150"/>
    </row>
    <row r="326" spans="1:12" x14ac:dyDescent="0.35">
      <c r="A326" s="146"/>
      <c r="B326" s="245"/>
      <c r="C326" s="143"/>
      <c r="D326" s="147"/>
      <c r="E326" s="147"/>
      <c r="F326" s="147"/>
      <c r="G326" s="147"/>
      <c r="H326" s="147"/>
      <c r="I326" s="148"/>
      <c r="J326" s="149"/>
      <c r="K326" s="149"/>
      <c r="L326" s="150"/>
    </row>
    <row r="327" spans="1:12" x14ac:dyDescent="0.35">
      <c r="A327" s="146"/>
      <c r="B327" s="245"/>
      <c r="C327" s="143"/>
      <c r="D327" s="147"/>
      <c r="E327" s="147"/>
      <c r="F327" s="147"/>
      <c r="G327" s="147"/>
      <c r="H327" s="147"/>
      <c r="I327" s="148"/>
      <c r="J327" s="149"/>
      <c r="K327" s="149"/>
      <c r="L327" s="150"/>
    </row>
    <row r="328" spans="1:12" x14ac:dyDescent="0.35">
      <c r="A328" s="146"/>
      <c r="B328" s="245"/>
      <c r="C328" s="143"/>
      <c r="D328" s="147"/>
      <c r="E328" s="147"/>
      <c r="F328" s="147"/>
      <c r="G328" s="147"/>
      <c r="H328" s="147"/>
      <c r="I328" s="148"/>
      <c r="J328" s="149"/>
      <c r="K328" s="149"/>
      <c r="L328" s="150"/>
    </row>
    <row r="329" spans="1:12" x14ac:dyDescent="0.35">
      <c r="A329" s="146"/>
      <c r="B329" s="245"/>
      <c r="C329" s="143"/>
      <c r="D329" s="147"/>
      <c r="E329" s="147"/>
      <c r="F329" s="147"/>
      <c r="G329" s="147"/>
      <c r="H329" s="147"/>
      <c r="I329" s="148"/>
      <c r="J329" s="149"/>
      <c r="K329" s="149"/>
      <c r="L329" s="150"/>
    </row>
    <row r="330" spans="1:12" x14ac:dyDescent="0.35">
      <c r="A330" s="146"/>
      <c r="B330" s="245"/>
      <c r="C330" s="143"/>
      <c r="D330" s="147"/>
      <c r="E330" s="147"/>
      <c r="F330" s="147"/>
      <c r="G330" s="147"/>
      <c r="H330" s="147"/>
      <c r="I330" s="148"/>
      <c r="J330" s="149"/>
      <c r="K330" s="149"/>
      <c r="L330" s="150"/>
    </row>
    <row r="331" spans="1:12" x14ac:dyDescent="0.35">
      <c r="A331" s="146"/>
      <c r="B331" s="245"/>
      <c r="C331" s="143"/>
      <c r="D331" s="147"/>
      <c r="E331" s="147"/>
      <c r="F331" s="147"/>
      <c r="G331" s="147"/>
      <c r="H331" s="147"/>
      <c r="I331" s="148"/>
      <c r="J331" s="149"/>
      <c r="K331" s="149"/>
      <c r="L331" s="150"/>
    </row>
    <row r="332" spans="1:12" x14ac:dyDescent="0.35">
      <c r="A332" s="146"/>
      <c r="B332" s="245"/>
      <c r="C332" s="143"/>
      <c r="D332" s="147"/>
      <c r="E332" s="147"/>
      <c r="F332" s="147"/>
      <c r="G332" s="147"/>
      <c r="H332" s="147"/>
      <c r="I332" s="148"/>
      <c r="J332" s="149"/>
      <c r="K332" s="149"/>
      <c r="L332" s="150"/>
    </row>
    <row r="333" spans="1:12" x14ac:dyDescent="0.35">
      <c r="A333" s="146"/>
      <c r="B333" s="245"/>
      <c r="C333" s="143"/>
      <c r="D333" s="147"/>
      <c r="E333" s="147"/>
      <c r="F333" s="147"/>
      <c r="G333" s="147"/>
      <c r="H333" s="147"/>
      <c r="I333" s="148"/>
      <c r="J333" s="149"/>
      <c r="K333" s="149"/>
      <c r="L333" s="150"/>
    </row>
    <row r="334" spans="1:12" x14ac:dyDescent="0.35">
      <c r="A334" s="146"/>
      <c r="B334" s="245"/>
      <c r="C334" s="143"/>
      <c r="D334" s="147"/>
      <c r="E334" s="147"/>
      <c r="F334" s="147"/>
      <c r="G334" s="147"/>
      <c r="H334" s="147"/>
      <c r="I334" s="148"/>
      <c r="J334" s="149"/>
      <c r="K334" s="149"/>
      <c r="L334" s="150"/>
    </row>
    <row r="335" spans="1:12" x14ac:dyDescent="0.35">
      <c r="A335" s="146"/>
      <c r="B335" s="245"/>
      <c r="C335" s="143"/>
      <c r="D335" s="39"/>
      <c r="E335" s="39"/>
      <c r="F335" s="39"/>
      <c r="G335" s="39"/>
      <c r="H335" s="39"/>
      <c r="I335" s="151"/>
      <c r="J335" s="152"/>
      <c r="K335" s="152"/>
      <c r="L335" s="47"/>
    </row>
    <row r="336" spans="1:12" x14ac:dyDescent="0.35">
      <c r="A336" s="146"/>
      <c r="B336" s="245"/>
      <c r="C336" s="143"/>
      <c r="D336" s="39"/>
      <c r="E336" s="39"/>
      <c r="F336" s="39"/>
      <c r="G336" s="39"/>
      <c r="H336" s="39"/>
      <c r="I336" s="151"/>
      <c r="J336" s="152"/>
      <c r="K336" s="152"/>
      <c r="L336" s="47"/>
    </row>
    <row r="337" spans="1:12" x14ac:dyDescent="0.35">
      <c r="A337" s="146"/>
      <c r="B337" s="245"/>
      <c r="C337" s="143"/>
      <c r="D337" s="39"/>
      <c r="E337" s="39"/>
      <c r="F337" s="39"/>
      <c r="G337" s="39"/>
      <c r="H337" s="39"/>
      <c r="I337" s="151"/>
      <c r="J337" s="152"/>
      <c r="K337" s="152"/>
      <c r="L337" s="47"/>
    </row>
    <row r="338" spans="1:12" x14ac:dyDescent="0.35">
      <c r="A338" s="146"/>
      <c r="B338" s="245"/>
      <c r="C338" s="143"/>
      <c r="D338" s="39"/>
      <c r="E338" s="39"/>
      <c r="F338" s="39"/>
      <c r="G338" s="39"/>
      <c r="H338" s="39"/>
      <c r="I338" s="151"/>
      <c r="J338" s="152"/>
      <c r="K338" s="152"/>
      <c r="L338" s="47"/>
    </row>
    <row r="339" spans="1:12" x14ac:dyDescent="0.35">
      <c r="A339" s="146"/>
      <c r="B339" s="245"/>
      <c r="C339" s="143"/>
      <c r="D339" s="39"/>
      <c r="E339" s="39"/>
      <c r="F339" s="39"/>
      <c r="G339" s="39"/>
      <c r="H339" s="39"/>
      <c r="I339" s="151"/>
      <c r="J339" s="152"/>
      <c r="K339" s="152"/>
      <c r="L339" s="47"/>
    </row>
    <row r="340" spans="1:12" x14ac:dyDescent="0.35">
      <c r="A340" s="146"/>
      <c r="B340" s="245"/>
      <c r="C340" s="143"/>
      <c r="D340" s="39"/>
      <c r="E340" s="39"/>
      <c r="F340" s="39"/>
      <c r="G340" s="39"/>
      <c r="H340" s="39"/>
      <c r="I340" s="151"/>
      <c r="J340" s="152"/>
      <c r="K340" s="152"/>
      <c r="L340" s="47"/>
    </row>
    <row r="341" spans="1:12" x14ac:dyDescent="0.35">
      <c r="A341" s="146"/>
      <c r="B341" s="245"/>
      <c r="C341" s="143"/>
      <c r="D341" s="39"/>
      <c r="E341" s="39"/>
      <c r="F341" s="39"/>
      <c r="G341" s="39"/>
      <c r="H341" s="39"/>
      <c r="I341" s="151"/>
      <c r="J341" s="152"/>
      <c r="K341" s="152"/>
      <c r="L341" s="47"/>
    </row>
    <row r="342" spans="1:12" x14ac:dyDescent="0.35">
      <c r="A342" s="146"/>
      <c r="B342" s="245"/>
      <c r="C342" s="143"/>
      <c r="D342" s="39"/>
      <c r="E342" s="39"/>
      <c r="F342" s="39"/>
      <c r="G342" s="39"/>
      <c r="H342" s="39"/>
      <c r="I342" s="151"/>
      <c r="J342" s="152"/>
      <c r="K342" s="152"/>
      <c r="L342" s="47"/>
    </row>
    <row r="343" spans="1:12" x14ac:dyDescent="0.35">
      <c r="A343" s="146"/>
      <c r="B343" s="245"/>
      <c r="C343" s="143"/>
      <c r="D343" s="39"/>
      <c r="E343" s="39"/>
      <c r="F343" s="39"/>
      <c r="G343" s="39"/>
      <c r="H343" s="39"/>
      <c r="I343" s="151"/>
      <c r="J343" s="152"/>
      <c r="K343" s="152"/>
      <c r="L343" s="47"/>
    </row>
    <row r="344" spans="1:12" x14ac:dyDescent="0.35">
      <c r="A344" s="146"/>
      <c r="B344" s="245"/>
      <c r="C344" s="143"/>
      <c r="D344" s="39"/>
      <c r="E344" s="39"/>
      <c r="F344" s="39"/>
      <c r="G344" s="39"/>
      <c r="H344" s="39"/>
      <c r="I344" s="151"/>
      <c r="J344" s="152"/>
      <c r="K344" s="152"/>
      <c r="L344" s="47"/>
    </row>
    <row r="345" spans="1:12" x14ac:dyDescent="0.35">
      <c r="A345" s="146"/>
      <c r="B345" s="245"/>
      <c r="C345" s="143"/>
      <c r="D345" s="39"/>
      <c r="E345" s="39"/>
      <c r="F345" s="39"/>
      <c r="G345" s="39"/>
      <c r="H345" s="39"/>
      <c r="I345" s="151"/>
      <c r="J345" s="152"/>
      <c r="K345" s="152"/>
      <c r="L345" s="47"/>
    </row>
    <row r="346" spans="1:12" x14ac:dyDescent="0.35">
      <c r="A346" s="146"/>
      <c r="B346" s="245"/>
      <c r="C346" s="143"/>
      <c r="D346" s="39"/>
      <c r="E346" s="39"/>
      <c r="F346" s="39"/>
      <c r="G346" s="39"/>
      <c r="H346" s="39"/>
      <c r="I346" s="151"/>
      <c r="J346" s="152"/>
      <c r="K346" s="152"/>
      <c r="L346" s="47"/>
    </row>
    <row r="347" spans="1:12" x14ac:dyDescent="0.35">
      <c r="A347" s="146"/>
      <c r="B347" s="245"/>
      <c r="C347" s="143"/>
      <c r="D347" s="39"/>
      <c r="E347" s="39"/>
      <c r="F347" s="39"/>
      <c r="G347" s="39"/>
      <c r="H347" s="39"/>
      <c r="I347" s="151"/>
      <c r="J347" s="152"/>
      <c r="K347" s="152"/>
      <c r="L347" s="47"/>
    </row>
    <row r="348" spans="1:12" x14ac:dyDescent="0.35">
      <c r="A348" s="146"/>
      <c r="B348" s="245"/>
      <c r="C348" s="143"/>
      <c r="D348" s="39"/>
      <c r="E348" s="39"/>
      <c r="F348" s="39"/>
      <c r="G348" s="39"/>
      <c r="H348" s="39"/>
      <c r="I348" s="151"/>
      <c r="J348" s="152"/>
      <c r="K348" s="152"/>
      <c r="L348" s="47"/>
    </row>
    <row r="349" spans="1:12" x14ac:dyDescent="0.35">
      <c r="A349" s="146"/>
      <c r="B349" s="245"/>
      <c r="C349" s="143"/>
      <c r="D349" s="39"/>
      <c r="E349" s="39"/>
      <c r="F349" s="39"/>
      <c r="G349" s="39"/>
      <c r="H349" s="39"/>
      <c r="I349" s="151"/>
      <c r="J349" s="152"/>
      <c r="K349" s="152"/>
      <c r="L349" s="47"/>
    </row>
    <row r="350" spans="1:12" x14ac:dyDescent="0.35">
      <c r="A350" s="146"/>
      <c r="B350" s="245"/>
      <c r="C350" s="143"/>
      <c r="D350" s="39"/>
      <c r="E350" s="39"/>
      <c r="F350" s="39"/>
      <c r="G350" s="39"/>
      <c r="H350" s="39"/>
      <c r="I350" s="151"/>
      <c r="J350" s="152"/>
      <c r="K350" s="152"/>
      <c r="L350" s="47"/>
    </row>
    <row r="351" spans="1:12" x14ac:dyDescent="0.35">
      <c r="A351" s="146"/>
      <c r="B351" s="245"/>
      <c r="C351" s="143"/>
      <c r="D351" s="39"/>
      <c r="E351" s="39"/>
      <c r="F351" s="39"/>
      <c r="G351" s="39"/>
      <c r="H351" s="39"/>
      <c r="I351" s="151"/>
      <c r="J351" s="152"/>
      <c r="K351" s="152"/>
      <c r="L351" s="47"/>
    </row>
    <row r="352" spans="1:12" x14ac:dyDescent="0.35">
      <c r="A352" s="146"/>
      <c r="B352" s="245"/>
      <c r="C352" s="143"/>
      <c r="D352" s="39"/>
      <c r="E352" s="39"/>
      <c r="F352" s="39"/>
      <c r="G352" s="39"/>
      <c r="H352" s="39"/>
      <c r="I352" s="151"/>
      <c r="J352" s="152"/>
      <c r="K352" s="152"/>
      <c r="L352" s="47"/>
    </row>
    <row r="353" spans="1:12" x14ac:dyDescent="0.35">
      <c r="A353" s="146"/>
      <c r="B353" s="245"/>
      <c r="C353" s="143"/>
      <c r="D353" s="39"/>
      <c r="E353" s="39"/>
      <c r="F353" s="39"/>
      <c r="G353" s="39"/>
      <c r="H353" s="39"/>
      <c r="I353" s="151"/>
      <c r="J353" s="152"/>
      <c r="K353" s="152"/>
      <c r="L353" s="47"/>
    </row>
    <row r="354" spans="1:12" x14ac:dyDescent="0.35">
      <c r="A354" s="146"/>
      <c r="B354" s="245"/>
      <c r="C354" s="143"/>
      <c r="D354" s="39"/>
      <c r="E354" s="39"/>
      <c r="F354" s="39"/>
      <c r="G354" s="39"/>
      <c r="H354" s="39"/>
      <c r="I354" s="151"/>
      <c r="J354" s="152"/>
      <c r="K354" s="152"/>
      <c r="L354" s="47"/>
    </row>
    <row r="355" spans="1:12" x14ac:dyDescent="0.35">
      <c r="A355" s="146"/>
      <c r="B355" s="245"/>
      <c r="C355" s="143"/>
      <c r="D355" s="39"/>
      <c r="E355" s="39"/>
      <c r="F355" s="39"/>
      <c r="G355" s="39"/>
      <c r="H355" s="39"/>
      <c r="I355" s="151"/>
      <c r="J355" s="152"/>
      <c r="K355" s="152"/>
      <c r="L355" s="47"/>
    </row>
    <row r="356" spans="1:12" x14ac:dyDescent="0.35">
      <c r="A356" s="146"/>
      <c r="B356" s="245"/>
      <c r="C356" s="143"/>
      <c r="D356" s="39"/>
      <c r="E356" s="39"/>
      <c r="F356" s="39"/>
      <c r="G356" s="39"/>
      <c r="H356" s="39"/>
      <c r="I356" s="151"/>
      <c r="J356" s="152"/>
      <c r="K356" s="152"/>
      <c r="L356" s="47"/>
    </row>
    <row r="357" spans="1:12" x14ac:dyDescent="0.35">
      <c r="A357" s="146"/>
      <c r="B357" s="245"/>
      <c r="C357" s="143"/>
      <c r="D357" s="39"/>
      <c r="E357" s="39"/>
      <c r="F357" s="39"/>
      <c r="G357" s="39"/>
      <c r="H357" s="39"/>
      <c r="I357" s="151"/>
      <c r="J357" s="152"/>
      <c r="K357" s="152"/>
      <c r="L357" s="47"/>
    </row>
    <row r="358" spans="1:12" x14ac:dyDescent="0.35">
      <c r="A358" s="146"/>
      <c r="B358" s="245"/>
      <c r="C358" s="143"/>
      <c r="D358" s="39"/>
      <c r="E358" s="39"/>
      <c r="F358" s="39"/>
      <c r="G358" s="39"/>
      <c r="H358" s="39"/>
      <c r="I358" s="151"/>
      <c r="J358" s="152"/>
      <c r="K358" s="152"/>
      <c r="L358" s="47"/>
    </row>
    <row r="359" spans="1:12" x14ac:dyDescent="0.35">
      <c r="A359" s="146"/>
      <c r="B359" s="245"/>
      <c r="C359" s="143"/>
      <c r="D359" s="39"/>
      <c r="E359" s="39"/>
      <c r="F359" s="39"/>
      <c r="G359" s="39"/>
      <c r="H359" s="39"/>
      <c r="I359" s="151"/>
      <c r="J359" s="152"/>
      <c r="K359" s="152"/>
      <c r="L359" s="47"/>
    </row>
    <row r="360" spans="1:12" x14ac:dyDescent="0.35">
      <c r="A360" s="146"/>
      <c r="B360" s="245"/>
      <c r="C360" s="143"/>
      <c r="D360" s="39"/>
      <c r="E360" s="39"/>
      <c r="F360" s="39"/>
      <c r="G360" s="39"/>
      <c r="H360" s="39"/>
      <c r="I360" s="151"/>
      <c r="J360" s="152"/>
      <c r="K360" s="152"/>
      <c r="L360" s="47"/>
    </row>
    <row r="361" spans="1:12" x14ac:dyDescent="0.35">
      <c r="A361" s="146"/>
      <c r="B361" s="245"/>
      <c r="C361" s="143"/>
      <c r="D361" s="39"/>
      <c r="E361" s="39"/>
      <c r="F361" s="39"/>
      <c r="G361" s="39"/>
      <c r="H361" s="39"/>
      <c r="I361" s="151"/>
      <c r="J361" s="152"/>
      <c r="K361" s="152"/>
      <c r="L361" s="47"/>
    </row>
    <row r="362" spans="1:12" x14ac:dyDescent="0.35">
      <c r="A362" s="146"/>
      <c r="B362" s="245"/>
      <c r="C362" s="143"/>
      <c r="D362" s="39"/>
      <c r="E362" s="39"/>
      <c r="F362" s="39"/>
      <c r="G362" s="39"/>
      <c r="H362" s="39"/>
      <c r="I362" s="151"/>
      <c r="J362" s="152"/>
      <c r="K362" s="152"/>
      <c r="L362" s="47"/>
    </row>
    <row r="363" spans="1:12" x14ac:dyDescent="0.35">
      <c r="A363" s="146"/>
      <c r="B363" s="245"/>
      <c r="C363" s="143"/>
      <c r="D363" s="39"/>
      <c r="E363" s="39"/>
      <c r="F363" s="39"/>
      <c r="G363" s="39"/>
      <c r="H363" s="39"/>
      <c r="I363" s="151"/>
      <c r="J363" s="152"/>
      <c r="K363" s="152"/>
      <c r="L363" s="47"/>
    </row>
    <row r="364" spans="1:12" x14ac:dyDescent="0.35">
      <c r="A364" s="146"/>
      <c r="B364" s="245"/>
      <c r="C364" s="143"/>
      <c r="D364" s="39"/>
      <c r="E364" s="39"/>
      <c r="F364" s="39"/>
      <c r="G364" s="39"/>
      <c r="H364" s="39"/>
      <c r="I364" s="151"/>
      <c r="J364" s="152"/>
      <c r="K364" s="152"/>
      <c r="L364" s="47"/>
    </row>
    <row r="365" spans="1:12" x14ac:dyDescent="0.35">
      <c r="A365" s="146"/>
      <c r="B365" s="245"/>
      <c r="C365" s="143"/>
      <c r="D365" s="39"/>
      <c r="E365" s="39"/>
      <c r="F365" s="39"/>
      <c r="G365" s="39"/>
      <c r="H365" s="39"/>
      <c r="I365" s="152"/>
      <c r="J365" s="152"/>
      <c r="K365" s="152"/>
      <c r="L365" s="47"/>
    </row>
    <row r="366" spans="1:12" x14ac:dyDescent="0.35">
      <c r="A366" s="146"/>
      <c r="B366" s="245"/>
      <c r="C366" s="143"/>
      <c r="D366" s="39"/>
      <c r="E366" s="39"/>
      <c r="F366" s="39"/>
      <c r="G366" s="39"/>
      <c r="H366" s="39"/>
      <c r="I366" s="152"/>
      <c r="J366" s="152"/>
      <c r="K366" s="152"/>
      <c r="L366" s="47"/>
    </row>
    <row r="367" spans="1:12" x14ac:dyDescent="0.35">
      <c r="A367" s="146"/>
      <c r="B367" s="245"/>
      <c r="C367" s="143"/>
      <c r="D367" s="39"/>
      <c r="E367" s="39"/>
      <c r="F367" s="39"/>
      <c r="G367" s="39"/>
      <c r="H367" s="39"/>
      <c r="I367" s="152"/>
      <c r="J367" s="152"/>
      <c r="K367" s="152"/>
      <c r="L367" s="47"/>
    </row>
    <row r="368" spans="1:12" x14ac:dyDescent="0.35">
      <c r="A368" s="146"/>
      <c r="B368" s="245"/>
      <c r="C368" s="143"/>
      <c r="D368" s="39"/>
      <c r="E368" s="39"/>
      <c r="F368" s="39"/>
      <c r="G368" s="39"/>
      <c r="H368" s="39"/>
      <c r="I368" s="152"/>
      <c r="J368" s="152"/>
      <c r="K368" s="152"/>
      <c r="L368" s="47"/>
    </row>
    <row r="369" spans="1:12" x14ac:dyDescent="0.35">
      <c r="A369" s="146"/>
      <c r="B369" s="245"/>
      <c r="C369" s="143"/>
      <c r="D369" s="39"/>
      <c r="E369" s="39"/>
      <c r="F369" s="39"/>
      <c r="G369" s="39"/>
      <c r="H369" s="39"/>
      <c r="I369" s="152"/>
      <c r="J369" s="152"/>
      <c r="K369" s="152"/>
      <c r="L369" s="47"/>
    </row>
    <row r="370" spans="1:12" x14ac:dyDescent="0.35">
      <c r="A370" s="146"/>
      <c r="B370" s="245"/>
      <c r="C370" s="143"/>
      <c r="D370" s="39"/>
      <c r="E370" s="39"/>
      <c r="F370" s="39"/>
      <c r="G370" s="39"/>
      <c r="H370" s="39"/>
      <c r="I370" s="152"/>
      <c r="J370" s="152"/>
      <c r="K370" s="152"/>
      <c r="L370" s="47"/>
    </row>
    <row r="371" spans="1:12" x14ac:dyDescent="0.35">
      <c r="A371" s="146"/>
      <c r="B371" s="245"/>
      <c r="C371" s="143"/>
      <c r="D371" s="39"/>
      <c r="E371" s="39"/>
      <c r="F371" s="39"/>
      <c r="G371" s="39"/>
      <c r="H371" s="39"/>
      <c r="I371" s="152"/>
      <c r="J371" s="152"/>
      <c r="K371" s="152"/>
      <c r="L371" s="47"/>
    </row>
    <row r="372" spans="1:12" x14ac:dyDescent="0.35">
      <c r="A372" s="146"/>
      <c r="B372" s="245"/>
      <c r="C372" s="143"/>
      <c r="D372" s="39"/>
      <c r="E372" s="39"/>
      <c r="F372" s="39"/>
      <c r="G372" s="39"/>
      <c r="H372" s="39"/>
      <c r="I372" s="152"/>
      <c r="J372" s="152"/>
      <c r="K372" s="152"/>
      <c r="L372" s="47"/>
    </row>
    <row r="373" spans="1:12" x14ac:dyDescent="0.35">
      <c r="A373" s="146"/>
      <c r="B373" s="245"/>
      <c r="C373" s="143"/>
      <c r="D373" s="39"/>
      <c r="E373" s="39"/>
      <c r="F373" s="39"/>
      <c r="G373" s="39"/>
      <c r="H373" s="39"/>
      <c r="I373" s="152"/>
      <c r="J373" s="152"/>
      <c r="K373" s="152"/>
      <c r="L373" s="47"/>
    </row>
    <row r="374" spans="1:12" x14ac:dyDescent="0.35">
      <c r="A374" s="146"/>
      <c r="B374" s="245"/>
      <c r="C374" s="143"/>
      <c r="D374" s="39"/>
      <c r="E374" s="39"/>
      <c r="F374" s="39"/>
      <c r="G374" s="39"/>
      <c r="H374" s="39"/>
      <c r="I374" s="152"/>
      <c r="J374" s="152"/>
      <c r="K374" s="152"/>
      <c r="L374" s="47"/>
    </row>
    <row r="375" spans="1:12" x14ac:dyDescent="0.35">
      <c r="A375" s="146"/>
      <c r="B375" s="245"/>
      <c r="C375" s="143"/>
      <c r="D375" s="39"/>
      <c r="E375" s="39"/>
      <c r="F375" s="39"/>
      <c r="G375" s="39"/>
      <c r="H375" s="39"/>
      <c r="I375" s="152"/>
      <c r="J375" s="152"/>
      <c r="K375" s="152"/>
      <c r="L375" s="47"/>
    </row>
    <row r="376" spans="1:12" x14ac:dyDescent="0.35">
      <c r="A376" s="146"/>
      <c r="B376" s="245"/>
      <c r="C376" s="143"/>
      <c r="D376" s="39"/>
      <c r="E376" s="39"/>
      <c r="F376" s="39"/>
      <c r="G376" s="39"/>
      <c r="H376" s="39"/>
      <c r="I376" s="152"/>
      <c r="J376" s="152"/>
      <c r="K376" s="152"/>
      <c r="L376" s="47"/>
    </row>
    <row r="377" spans="1:12" x14ac:dyDescent="0.35">
      <c r="A377" s="146"/>
      <c r="B377" s="245"/>
      <c r="C377" s="143"/>
      <c r="D377" s="39"/>
      <c r="E377" s="39"/>
      <c r="F377" s="39"/>
      <c r="G377" s="39"/>
      <c r="H377" s="39"/>
      <c r="I377" s="152"/>
      <c r="J377" s="152"/>
      <c r="K377" s="152"/>
      <c r="L377" s="47"/>
    </row>
    <row r="378" spans="1:12" x14ac:dyDescent="0.35">
      <c r="A378" s="146"/>
      <c r="B378" s="245"/>
      <c r="C378" s="143"/>
      <c r="D378" s="39"/>
      <c r="E378" s="39"/>
      <c r="F378" s="39"/>
      <c r="G378" s="39"/>
      <c r="H378" s="39"/>
      <c r="I378" s="152"/>
      <c r="J378" s="152"/>
      <c r="K378" s="152"/>
      <c r="L378" s="47"/>
    </row>
    <row r="379" spans="1:12" x14ac:dyDescent="0.35">
      <c r="A379" s="146"/>
      <c r="B379" s="245"/>
      <c r="C379" s="143"/>
      <c r="D379" s="39"/>
      <c r="E379" s="39"/>
      <c r="F379" s="39"/>
      <c r="G379" s="39"/>
      <c r="H379" s="39"/>
      <c r="I379" s="152"/>
      <c r="J379" s="152"/>
      <c r="K379" s="152"/>
      <c r="L379" s="47"/>
    </row>
    <row r="380" spans="1:12" x14ac:dyDescent="0.35">
      <c r="A380" s="146"/>
      <c r="B380" s="245"/>
      <c r="C380" s="143"/>
      <c r="D380" s="39"/>
      <c r="E380" s="39"/>
      <c r="F380" s="39"/>
      <c r="G380" s="39"/>
      <c r="H380" s="39"/>
      <c r="I380" s="152"/>
      <c r="J380" s="152"/>
      <c r="K380" s="152"/>
      <c r="L380" s="47"/>
    </row>
    <row r="381" spans="1:12" x14ac:dyDescent="0.35">
      <c r="A381" s="146"/>
      <c r="B381" s="245"/>
      <c r="C381" s="143"/>
      <c r="D381" s="39"/>
      <c r="E381" s="39"/>
      <c r="F381" s="39"/>
      <c r="G381" s="39"/>
      <c r="H381" s="39"/>
      <c r="I381" s="152"/>
      <c r="J381" s="152"/>
      <c r="K381" s="152"/>
      <c r="L381" s="47"/>
    </row>
    <row r="382" spans="1:12" x14ac:dyDescent="0.35">
      <c r="A382" s="146"/>
      <c r="B382" s="245"/>
      <c r="C382" s="143"/>
      <c r="D382" s="39"/>
      <c r="E382" s="39"/>
      <c r="F382" s="39"/>
      <c r="G382" s="39"/>
      <c r="H382" s="39"/>
      <c r="I382" s="152"/>
      <c r="J382" s="152"/>
      <c r="K382" s="152"/>
      <c r="L382" s="47"/>
    </row>
    <row r="383" spans="1:12" x14ac:dyDescent="0.35">
      <c r="A383" s="146"/>
      <c r="B383" s="245"/>
      <c r="C383" s="143"/>
      <c r="D383" s="39"/>
      <c r="E383" s="39"/>
      <c r="F383" s="39"/>
      <c r="G383" s="39"/>
      <c r="H383" s="39"/>
      <c r="I383" s="152"/>
      <c r="J383" s="152"/>
      <c r="K383" s="152"/>
      <c r="L383" s="47"/>
    </row>
    <row r="384" spans="1:12" x14ac:dyDescent="0.35">
      <c r="A384" s="146"/>
      <c r="B384" s="245"/>
      <c r="C384" s="143"/>
      <c r="D384" s="39"/>
      <c r="E384" s="39"/>
      <c r="F384" s="39"/>
      <c r="G384" s="39"/>
      <c r="H384" s="39"/>
      <c r="I384" s="152"/>
      <c r="J384" s="152"/>
      <c r="K384" s="152"/>
      <c r="L384" s="47"/>
    </row>
    <row r="385" spans="1:12" x14ac:dyDescent="0.35">
      <c r="A385" s="146"/>
      <c r="B385" s="245"/>
      <c r="C385" s="143"/>
      <c r="D385" s="39"/>
      <c r="E385" s="39"/>
      <c r="F385" s="39"/>
      <c r="G385" s="39"/>
      <c r="H385" s="39"/>
      <c r="I385" s="152"/>
      <c r="J385" s="152"/>
      <c r="K385" s="152"/>
      <c r="L385" s="47"/>
    </row>
    <row r="386" spans="1:12" x14ac:dyDescent="0.35">
      <c r="A386" s="146"/>
      <c r="B386" s="245"/>
      <c r="C386" s="143"/>
      <c r="D386" s="39"/>
      <c r="E386" s="39"/>
      <c r="F386" s="39"/>
      <c r="G386" s="39"/>
      <c r="H386" s="39"/>
      <c r="I386" s="152"/>
      <c r="J386" s="152"/>
      <c r="K386" s="152"/>
      <c r="L386" s="47"/>
    </row>
    <row r="387" spans="1:12" x14ac:dyDescent="0.35">
      <c r="A387" s="146"/>
      <c r="B387" s="245"/>
      <c r="C387" s="143"/>
      <c r="D387" s="39"/>
      <c r="E387" s="39"/>
      <c r="F387" s="39"/>
      <c r="G387" s="39"/>
      <c r="H387" s="39"/>
      <c r="I387" s="152"/>
      <c r="J387" s="152"/>
      <c r="K387" s="152"/>
      <c r="L387" s="47"/>
    </row>
    <row r="388" spans="1:12" x14ac:dyDescent="0.35">
      <c r="A388" s="146"/>
      <c r="B388" s="245"/>
      <c r="C388" s="143"/>
      <c r="D388" s="39"/>
      <c r="E388" s="39"/>
      <c r="F388" s="39"/>
      <c r="G388" s="39"/>
      <c r="H388" s="39"/>
      <c r="I388" s="152"/>
      <c r="J388" s="152"/>
      <c r="K388" s="152"/>
      <c r="L388" s="47"/>
    </row>
    <row r="389" spans="1:12" x14ac:dyDescent="0.35">
      <c r="A389" s="146"/>
      <c r="B389" s="245"/>
      <c r="C389" s="143"/>
      <c r="D389" s="39"/>
      <c r="E389" s="39"/>
      <c r="F389" s="39"/>
      <c r="G389" s="39"/>
      <c r="H389" s="39"/>
      <c r="I389" s="152"/>
      <c r="J389" s="152"/>
      <c r="K389" s="152"/>
      <c r="L389" s="47"/>
    </row>
    <row r="390" spans="1:12" x14ac:dyDescent="0.35">
      <c r="A390" s="146"/>
      <c r="B390" s="245"/>
      <c r="C390" s="143"/>
      <c r="D390" s="39"/>
      <c r="E390" s="39"/>
      <c r="F390" s="39"/>
      <c r="G390" s="39"/>
      <c r="H390" s="39"/>
      <c r="I390" s="152"/>
      <c r="J390" s="152"/>
      <c r="K390" s="152"/>
      <c r="L390" s="47"/>
    </row>
    <row r="391" spans="1:12" x14ac:dyDescent="0.35">
      <c r="D391" s="39"/>
      <c r="E391" s="39"/>
      <c r="F391" s="39"/>
      <c r="G391" s="39"/>
      <c r="H391" s="39"/>
      <c r="I391" s="152"/>
      <c r="J391" s="152"/>
      <c r="K391" s="152"/>
      <c r="L391" s="47"/>
    </row>
    <row r="392" spans="1:12" x14ac:dyDescent="0.35">
      <c r="D392" s="39"/>
      <c r="E392" s="39"/>
      <c r="F392" s="39"/>
      <c r="G392" s="39"/>
      <c r="H392" s="39"/>
      <c r="I392" s="152"/>
      <c r="J392" s="152"/>
      <c r="K392" s="152"/>
      <c r="L392" s="47"/>
    </row>
    <row r="393" spans="1:12" x14ac:dyDescent="0.35">
      <c r="D393" s="39"/>
      <c r="E393" s="39"/>
      <c r="F393" s="39"/>
      <c r="G393" s="39"/>
      <c r="H393" s="39"/>
      <c r="I393" s="152"/>
      <c r="J393" s="152"/>
      <c r="K393" s="152"/>
      <c r="L393" s="47"/>
    </row>
    <row r="394" spans="1:12" x14ac:dyDescent="0.35">
      <c r="D394" s="39"/>
      <c r="E394" s="39"/>
      <c r="F394" s="39"/>
      <c r="G394" s="39"/>
      <c r="H394" s="39"/>
      <c r="I394" s="152"/>
      <c r="J394" s="152"/>
      <c r="K394" s="152"/>
      <c r="L394" s="47"/>
    </row>
    <row r="395" spans="1:12" x14ac:dyDescent="0.35">
      <c r="D395" s="39"/>
      <c r="E395" s="39"/>
      <c r="F395" s="39"/>
      <c r="G395" s="39"/>
      <c r="H395" s="39"/>
      <c r="I395" s="152"/>
      <c r="J395" s="152"/>
      <c r="K395" s="152"/>
      <c r="L395" s="47"/>
    </row>
    <row r="396" spans="1:12" x14ac:dyDescent="0.35">
      <c r="D396" s="39"/>
      <c r="E396" s="39"/>
      <c r="F396" s="39"/>
      <c r="G396" s="39"/>
      <c r="H396" s="39"/>
      <c r="I396" s="152"/>
      <c r="J396" s="152"/>
      <c r="K396" s="152"/>
      <c r="L396" s="47"/>
    </row>
    <row r="397" spans="1:12" x14ac:dyDescent="0.35">
      <c r="D397" s="39"/>
      <c r="E397" s="39"/>
      <c r="F397" s="39"/>
      <c r="G397" s="39"/>
      <c r="H397" s="39"/>
      <c r="I397" s="152"/>
      <c r="J397" s="152"/>
      <c r="K397" s="152"/>
      <c r="L397" s="47"/>
    </row>
    <row r="398" spans="1:12" x14ac:dyDescent="0.35">
      <c r="D398" s="39"/>
      <c r="E398" s="39"/>
      <c r="F398" s="39"/>
      <c r="G398" s="39"/>
      <c r="H398" s="39"/>
      <c r="I398" s="152"/>
      <c r="J398" s="152"/>
      <c r="K398" s="152"/>
      <c r="L398" s="47"/>
    </row>
    <row r="399" spans="1:12" x14ac:dyDescent="0.35">
      <c r="D399" s="39"/>
      <c r="E399" s="39"/>
      <c r="F399" s="39"/>
      <c r="G399" s="39"/>
      <c r="H399" s="39"/>
      <c r="I399" s="152"/>
      <c r="J399" s="152"/>
      <c r="K399" s="152"/>
      <c r="L399" s="47"/>
    </row>
    <row r="400" spans="1:12" x14ac:dyDescent="0.35">
      <c r="D400" s="39"/>
      <c r="E400" s="39"/>
      <c r="F400" s="39"/>
      <c r="G400" s="39"/>
      <c r="H400" s="39"/>
      <c r="I400" s="152"/>
      <c r="J400" s="152"/>
      <c r="K400" s="152"/>
      <c r="L400" s="47"/>
    </row>
    <row r="401" spans="4:12" x14ac:dyDescent="0.35">
      <c r="D401" s="39"/>
      <c r="E401" s="39"/>
      <c r="F401" s="39"/>
      <c r="G401" s="39"/>
      <c r="H401" s="39"/>
      <c r="I401" s="152"/>
      <c r="J401" s="152"/>
      <c r="K401" s="152"/>
      <c r="L401" s="47"/>
    </row>
    <row r="402" spans="4:12" x14ac:dyDescent="0.35">
      <c r="D402" s="39"/>
      <c r="E402" s="39"/>
      <c r="F402" s="39"/>
      <c r="G402" s="39"/>
      <c r="H402" s="39"/>
      <c r="I402" s="152"/>
      <c r="J402" s="152"/>
      <c r="K402" s="152"/>
      <c r="L402" s="47"/>
    </row>
    <row r="403" spans="4:12" x14ac:dyDescent="0.35">
      <c r="D403" s="39"/>
      <c r="E403" s="39"/>
      <c r="F403" s="39"/>
      <c r="G403" s="39"/>
      <c r="H403" s="39"/>
      <c r="I403" s="152"/>
      <c r="J403" s="152"/>
      <c r="K403" s="152"/>
      <c r="L403" s="47"/>
    </row>
    <row r="404" spans="4:12" x14ac:dyDescent="0.35">
      <c r="D404" s="39"/>
      <c r="E404" s="39"/>
      <c r="F404" s="39"/>
      <c r="G404" s="39"/>
      <c r="H404" s="39"/>
      <c r="I404" s="152"/>
      <c r="J404" s="152"/>
      <c r="K404" s="152"/>
      <c r="L404" s="47"/>
    </row>
    <row r="405" spans="4:12" x14ac:dyDescent="0.35">
      <c r="D405" s="39"/>
      <c r="E405" s="39"/>
      <c r="F405" s="39"/>
      <c r="G405" s="39"/>
      <c r="H405" s="39"/>
      <c r="I405" s="152"/>
      <c r="J405" s="152"/>
      <c r="K405" s="152"/>
      <c r="L405" s="47"/>
    </row>
    <row r="406" spans="4:12" x14ac:dyDescent="0.35">
      <c r="D406" s="39"/>
      <c r="E406" s="39"/>
      <c r="F406" s="39"/>
      <c r="G406" s="39"/>
      <c r="H406" s="39"/>
      <c r="I406" s="152"/>
      <c r="J406" s="152"/>
      <c r="K406" s="152"/>
      <c r="L406" s="47"/>
    </row>
    <row r="407" spans="4:12" x14ac:dyDescent="0.35">
      <c r="D407" s="39"/>
      <c r="E407" s="39"/>
      <c r="F407" s="39"/>
      <c r="G407" s="39"/>
      <c r="H407" s="39"/>
      <c r="I407" s="152"/>
      <c r="J407" s="152"/>
      <c r="K407" s="152"/>
      <c r="L407" s="47"/>
    </row>
    <row r="408" spans="4:12" x14ac:dyDescent="0.35">
      <c r="D408" s="39"/>
      <c r="E408" s="39"/>
      <c r="F408" s="39"/>
      <c r="G408" s="39"/>
      <c r="H408" s="39"/>
      <c r="I408" s="152"/>
      <c r="J408" s="152"/>
      <c r="K408" s="152"/>
      <c r="L408" s="47"/>
    </row>
    <row r="409" spans="4:12" x14ac:dyDescent="0.35">
      <c r="D409" s="39"/>
      <c r="E409" s="39"/>
      <c r="F409" s="39"/>
      <c r="G409" s="39"/>
      <c r="H409" s="39"/>
      <c r="I409" s="152"/>
      <c r="J409" s="152"/>
      <c r="K409" s="152"/>
      <c r="L409" s="47"/>
    </row>
    <row r="410" spans="4:12" x14ac:dyDescent="0.35">
      <c r="D410" s="39"/>
      <c r="E410" s="39"/>
      <c r="F410" s="39"/>
      <c r="G410" s="39"/>
      <c r="H410" s="39"/>
      <c r="I410" s="152"/>
      <c r="J410" s="152"/>
      <c r="K410" s="152"/>
      <c r="L410" s="47"/>
    </row>
    <row r="411" spans="4:12" x14ac:dyDescent="0.35">
      <c r="D411" s="39"/>
      <c r="E411" s="39"/>
      <c r="F411" s="39"/>
      <c r="G411" s="39"/>
      <c r="H411" s="39"/>
      <c r="I411" s="152"/>
      <c r="J411" s="152"/>
      <c r="K411" s="152"/>
      <c r="L411" s="47"/>
    </row>
    <row r="412" spans="4:12" x14ac:dyDescent="0.35">
      <c r="D412" s="39"/>
      <c r="E412" s="39"/>
      <c r="F412" s="39"/>
      <c r="G412" s="39"/>
      <c r="H412" s="39"/>
      <c r="I412" s="152"/>
      <c r="J412" s="152"/>
      <c r="K412" s="152"/>
      <c r="L412" s="47"/>
    </row>
    <row r="413" spans="4:12" x14ac:dyDescent="0.35">
      <c r="D413" s="39"/>
      <c r="E413" s="39"/>
      <c r="F413" s="39"/>
      <c r="G413" s="39"/>
      <c r="H413" s="39"/>
      <c r="I413" s="152"/>
      <c r="J413" s="152"/>
      <c r="K413" s="152"/>
      <c r="L413" s="47"/>
    </row>
    <row r="414" spans="4:12" x14ac:dyDescent="0.35">
      <c r="D414" s="39"/>
      <c r="E414" s="39"/>
      <c r="F414" s="39"/>
      <c r="G414" s="39"/>
      <c r="H414" s="39"/>
      <c r="I414" s="152"/>
      <c r="J414" s="152"/>
      <c r="K414" s="152"/>
      <c r="L414" s="47"/>
    </row>
    <row r="415" spans="4:12" x14ac:dyDescent="0.35">
      <c r="D415" s="39"/>
      <c r="E415" s="39"/>
      <c r="F415" s="39"/>
      <c r="G415" s="39"/>
      <c r="H415" s="39"/>
      <c r="I415" s="152"/>
      <c r="J415" s="152"/>
      <c r="K415" s="152"/>
      <c r="L415" s="47"/>
    </row>
    <row r="416" spans="4:12" x14ac:dyDescent="0.35">
      <c r="D416" s="39"/>
      <c r="E416" s="39"/>
      <c r="F416" s="39"/>
      <c r="G416" s="39"/>
      <c r="H416" s="39"/>
      <c r="I416" s="152"/>
      <c r="J416" s="152"/>
      <c r="K416" s="152"/>
      <c r="L416" s="47"/>
    </row>
    <row r="417" spans="4:12" x14ac:dyDescent="0.35">
      <c r="D417" s="39"/>
      <c r="E417" s="39"/>
      <c r="F417" s="39"/>
      <c r="G417" s="39"/>
      <c r="H417" s="39"/>
      <c r="I417" s="152"/>
      <c r="J417" s="152"/>
      <c r="K417" s="152"/>
      <c r="L417" s="47"/>
    </row>
    <row r="418" spans="4:12" x14ac:dyDescent="0.35">
      <c r="D418" s="39"/>
      <c r="E418" s="39"/>
      <c r="F418" s="39"/>
      <c r="G418" s="39"/>
      <c r="H418" s="39"/>
      <c r="I418" s="152"/>
      <c r="J418" s="152"/>
      <c r="K418" s="152"/>
      <c r="L418" s="47"/>
    </row>
    <row r="419" spans="4:12" x14ac:dyDescent="0.35">
      <c r="D419" s="39"/>
      <c r="E419" s="39"/>
      <c r="F419" s="39"/>
      <c r="G419" s="39"/>
      <c r="H419" s="39"/>
      <c r="I419" s="152"/>
      <c r="J419" s="152"/>
      <c r="K419" s="152"/>
      <c r="L419" s="47"/>
    </row>
    <row r="420" spans="4:12" x14ac:dyDescent="0.35">
      <c r="D420" s="39"/>
      <c r="E420" s="39"/>
      <c r="F420" s="39"/>
      <c r="G420" s="39"/>
      <c r="H420" s="39"/>
      <c r="I420" s="152"/>
      <c r="J420" s="152"/>
      <c r="K420" s="152"/>
      <c r="L420" s="47"/>
    </row>
    <row r="421" spans="4:12" x14ac:dyDescent="0.35">
      <c r="D421" s="39"/>
      <c r="E421" s="39"/>
      <c r="F421" s="39"/>
      <c r="G421" s="39"/>
      <c r="H421" s="39"/>
      <c r="I421" s="152"/>
      <c r="J421" s="152"/>
      <c r="K421" s="152"/>
      <c r="L421" s="47"/>
    </row>
    <row r="422" spans="4:12" x14ac:dyDescent="0.35">
      <c r="D422" s="39"/>
      <c r="E422" s="39"/>
      <c r="F422" s="39"/>
      <c r="G422" s="39"/>
      <c r="H422" s="39"/>
      <c r="I422" s="152"/>
      <c r="J422" s="152"/>
      <c r="K422" s="152"/>
      <c r="L422" s="47"/>
    </row>
    <row r="423" spans="4:12" x14ac:dyDescent="0.35">
      <c r="D423" s="39"/>
      <c r="E423" s="39"/>
      <c r="F423" s="39"/>
      <c r="G423" s="39"/>
      <c r="H423" s="39"/>
      <c r="I423" s="152"/>
      <c r="J423" s="152"/>
      <c r="K423" s="152"/>
      <c r="L423" s="47"/>
    </row>
    <row r="424" spans="4:12" x14ac:dyDescent="0.35">
      <c r="D424" s="39"/>
      <c r="E424" s="39"/>
      <c r="F424" s="39"/>
      <c r="G424" s="39"/>
      <c r="H424" s="39"/>
      <c r="I424" s="152"/>
      <c r="J424" s="152"/>
      <c r="K424" s="152"/>
      <c r="L424" s="47"/>
    </row>
    <row r="425" spans="4:12" x14ac:dyDescent="0.35">
      <c r="D425" s="39"/>
      <c r="E425" s="39"/>
      <c r="F425" s="39"/>
      <c r="G425" s="39"/>
      <c r="H425" s="39"/>
      <c r="I425" s="152"/>
      <c r="J425" s="152"/>
      <c r="K425" s="152"/>
      <c r="L425" s="47"/>
    </row>
    <row r="426" spans="4:12" x14ac:dyDescent="0.35">
      <c r="D426" s="39"/>
      <c r="E426" s="39"/>
      <c r="F426" s="39"/>
      <c r="G426" s="39"/>
      <c r="H426" s="39"/>
      <c r="I426" s="152"/>
      <c r="J426" s="152"/>
      <c r="K426" s="152"/>
      <c r="L426" s="47"/>
    </row>
    <row r="427" spans="4:12" x14ac:dyDescent="0.35">
      <c r="D427" s="39"/>
      <c r="E427" s="39"/>
      <c r="F427" s="39"/>
      <c r="G427" s="39"/>
      <c r="H427" s="39"/>
      <c r="I427" s="152"/>
      <c r="J427" s="152"/>
      <c r="K427" s="152"/>
      <c r="L427" s="47"/>
    </row>
    <row r="428" spans="4:12" x14ac:dyDescent="0.35">
      <c r="D428" s="39"/>
      <c r="E428" s="39"/>
      <c r="F428" s="39"/>
      <c r="G428" s="39"/>
      <c r="H428" s="39"/>
      <c r="I428" s="152"/>
      <c r="J428" s="152"/>
      <c r="K428" s="152"/>
      <c r="L428" s="47"/>
    </row>
    <row r="429" spans="4:12" x14ac:dyDescent="0.35">
      <c r="D429" s="39"/>
      <c r="E429" s="39"/>
      <c r="F429" s="39"/>
      <c r="G429" s="39"/>
      <c r="H429" s="39"/>
      <c r="I429" s="152"/>
      <c r="J429" s="152"/>
      <c r="K429" s="152"/>
      <c r="L429" s="47"/>
    </row>
    <row r="430" spans="4:12" x14ac:dyDescent="0.35">
      <c r="D430" s="39"/>
      <c r="E430" s="39"/>
      <c r="F430" s="39"/>
      <c r="G430" s="39"/>
      <c r="H430" s="39"/>
      <c r="I430" s="152"/>
      <c r="J430" s="152"/>
      <c r="K430" s="152"/>
      <c r="L430" s="47"/>
    </row>
    <row r="431" spans="4:12" x14ac:dyDescent="0.35">
      <c r="D431" s="39"/>
      <c r="E431" s="39"/>
      <c r="F431" s="39"/>
      <c r="G431" s="39"/>
      <c r="H431" s="39"/>
      <c r="I431" s="152"/>
      <c r="J431" s="152"/>
      <c r="K431" s="152"/>
      <c r="L431" s="47"/>
    </row>
    <row r="432" spans="4:12" x14ac:dyDescent="0.35">
      <c r="D432" s="39"/>
      <c r="E432" s="39"/>
      <c r="F432" s="39"/>
      <c r="G432" s="39"/>
      <c r="H432" s="39"/>
      <c r="I432" s="152"/>
      <c r="J432" s="152"/>
      <c r="K432" s="152"/>
      <c r="L432" s="47"/>
    </row>
    <row r="433" spans="4:12" x14ac:dyDescent="0.35">
      <c r="D433" s="39"/>
      <c r="E433" s="39"/>
      <c r="F433" s="39"/>
      <c r="G433" s="39"/>
      <c r="H433" s="39"/>
      <c r="I433" s="152"/>
      <c r="J433" s="152"/>
      <c r="K433" s="152"/>
      <c r="L433" s="47"/>
    </row>
    <row r="434" spans="4:12" x14ac:dyDescent="0.35">
      <c r="D434" s="39"/>
      <c r="E434" s="39"/>
      <c r="F434" s="39"/>
      <c r="G434" s="39"/>
      <c r="H434" s="39"/>
      <c r="I434" s="152"/>
      <c r="J434" s="152"/>
      <c r="K434" s="152"/>
      <c r="L434" s="47"/>
    </row>
    <row r="435" spans="4:12" x14ac:dyDescent="0.35">
      <c r="D435" s="39"/>
      <c r="E435" s="39"/>
      <c r="F435" s="39"/>
      <c r="G435" s="39"/>
      <c r="H435" s="39"/>
      <c r="I435" s="152"/>
      <c r="J435" s="152"/>
      <c r="K435" s="152"/>
      <c r="L435" s="47"/>
    </row>
    <row r="436" spans="4:12" x14ac:dyDescent="0.35">
      <c r="D436" s="39"/>
      <c r="E436" s="39"/>
      <c r="F436" s="39"/>
      <c r="G436" s="39"/>
      <c r="H436" s="39"/>
      <c r="I436" s="152"/>
      <c r="J436" s="152"/>
      <c r="K436" s="152"/>
      <c r="L436" s="47"/>
    </row>
    <row r="437" spans="4:12" x14ac:dyDescent="0.35">
      <c r="D437" s="39"/>
      <c r="E437" s="39"/>
      <c r="F437" s="39"/>
      <c r="G437" s="39"/>
      <c r="H437" s="39"/>
      <c r="I437" s="152"/>
      <c r="J437" s="152"/>
      <c r="K437" s="152"/>
      <c r="L437" s="47"/>
    </row>
    <row r="438" spans="4:12" x14ac:dyDescent="0.35">
      <c r="D438" s="39"/>
      <c r="E438" s="39"/>
      <c r="F438" s="39"/>
      <c r="G438" s="39"/>
      <c r="H438" s="39"/>
      <c r="I438" s="152"/>
      <c r="J438" s="152"/>
      <c r="K438" s="152"/>
      <c r="L438" s="47"/>
    </row>
    <row r="439" spans="4:12" x14ac:dyDescent="0.35">
      <c r="D439" s="39"/>
      <c r="E439" s="39"/>
      <c r="F439" s="39"/>
      <c r="G439" s="39"/>
      <c r="H439" s="39"/>
      <c r="I439" s="152"/>
      <c r="J439" s="152"/>
      <c r="K439" s="152"/>
      <c r="L439" s="47"/>
    </row>
    <row r="440" spans="4:12" x14ac:dyDescent="0.35">
      <c r="D440" s="39"/>
      <c r="E440" s="39"/>
      <c r="F440" s="39"/>
      <c r="G440" s="39"/>
      <c r="H440" s="39"/>
      <c r="I440" s="152"/>
      <c r="J440" s="152"/>
      <c r="K440" s="152"/>
      <c r="L440" s="47"/>
    </row>
    <row r="441" spans="4:12" x14ac:dyDescent="0.35">
      <c r="D441" s="39"/>
      <c r="E441" s="39"/>
      <c r="F441" s="39"/>
      <c r="G441" s="39"/>
      <c r="H441" s="39"/>
      <c r="I441" s="152"/>
      <c r="J441" s="152"/>
      <c r="K441" s="152"/>
      <c r="L441" s="47"/>
    </row>
    <row r="442" spans="4:12" x14ac:dyDescent="0.35">
      <c r="D442" s="39"/>
      <c r="E442" s="39"/>
      <c r="F442" s="39"/>
      <c r="G442" s="39"/>
      <c r="H442" s="39"/>
      <c r="I442" s="152"/>
      <c r="J442" s="152"/>
      <c r="K442" s="152"/>
      <c r="L442" s="47"/>
    </row>
    <row r="443" spans="4:12" x14ac:dyDescent="0.35">
      <c r="D443" s="39"/>
      <c r="E443" s="39"/>
      <c r="F443" s="39"/>
      <c r="G443" s="39"/>
      <c r="H443" s="39"/>
      <c r="I443" s="152"/>
      <c r="J443" s="152"/>
      <c r="K443" s="152"/>
      <c r="L443" s="47"/>
    </row>
    <row r="444" spans="4:12" x14ac:dyDescent="0.35">
      <c r="D444" s="39"/>
      <c r="E444" s="39"/>
      <c r="F444" s="39"/>
      <c r="G444" s="39"/>
      <c r="H444" s="39"/>
      <c r="I444" s="152"/>
      <c r="J444" s="152"/>
      <c r="K444" s="152"/>
      <c r="L444" s="47"/>
    </row>
    <row r="445" spans="4:12" x14ac:dyDescent="0.35">
      <c r="D445" s="39"/>
      <c r="E445" s="39"/>
      <c r="F445" s="39"/>
      <c r="G445" s="39"/>
      <c r="H445" s="39"/>
      <c r="I445" s="152"/>
      <c r="J445" s="152"/>
      <c r="K445" s="152"/>
      <c r="L445" s="47"/>
    </row>
    <row r="446" spans="4:12" x14ac:dyDescent="0.35">
      <c r="D446" s="39"/>
      <c r="E446" s="39"/>
      <c r="F446" s="39"/>
      <c r="G446" s="39"/>
      <c r="H446" s="39"/>
      <c r="I446" s="152"/>
      <c r="J446" s="152"/>
      <c r="K446" s="152"/>
      <c r="L446" s="47"/>
    </row>
    <row r="447" spans="4:12" x14ac:dyDescent="0.35">
      <c r="D447" s="39"/>
      <c r="E447" s="39"/>
      <c r="F447" s="39"/>
      <c r="G447" s="39"/>
      <c r="H447" s="39"/>
      <c r="I447" s="152"/>
      <c r="J447" s="152"/>
      <c r="K447" s="152"/>
      <c r="L447" s="47"/>
    </row>
    <row r="448" spans="4:12" x14ac:dyDescent="0.35">
      <c r="D448" s="39"/>
      <c r="E448" s="39"/>
      <c r="F448" s="39"/>
      <c r="G448" s="39"/>
      <c r="H448" s="39"/>
      <c r="I448" s="152"/>
      <c r="J448" s="152"/>
      <c r="K448" s="152"/>
      <c r="L448" s="47"/>
    </row>
    <row r="449" spans="4:12" x14ac:dyDescent="0.35">
      <c r="D449" s="39"/>
      <c r="E449" s="39"/>
      <c r="F449" s="39"/>
      <c r="G449" s="39"/>
      <c r="H449" s="39"/>
      <c r="I449" s="152"/>
      <c r="J449" s="152"/>
      <c r="K449" s="152"/>
      <c r="L449" s="47"/>
    </row>
    <row r="450" spans="4:12" x14ac:dyDescent="0.35">
      <c r="D450" s="39"/>
      <c r="E450" s="39"/>
      <c r="F450" s="39"/>
      <c r="G450" s="39"/>
      <c r="H450" s="39"/>
      <c r="I450" s="152"/>
      <c r="J450" s="152"/>
      <c r="K450" s="152"/>
      <c r="L450" s="47"/>
    </row>
    <row r="451" spans="4:12" x14ac:dyDescent="0.35">
      <c r="D451" s="39"/>
      <c r="E451" s="39"/>
      <c r="F451" s="39"/>
      <c r="G451" s="39"/>
      <c r="H451" s="39"/>
      <c r="I451" s="152"/>
      <c r="J451" s="152"/>
      <c r="K451" s="152"/>
      <c r="L451" s="47"/>
    </row>
    <row r="452" spans="4:12" x14ac:dyDescent="0.35">
      <c r="D452" s="39"/>
      <c r="E452" s="39"/>
      <c r="F452" s="39"/>
      <c r="G452" s="39"/>
      <c r="H452" s="39"/>
      <c r="I452" s="152"/>
      <c r="J452" s="152"/>
      <c r="K452" s="152"/>
      <c r="L452" s="47"/>
    </row>
    <row r="453" spans="4:12" x14ac:dyDescent="0.35">
      <c r="D453" s="39"/>
      <c r="E453" s="39"/>
      <c r="F453" s="39"/>
      <c r="G453" s="39"/>
      <c r="H453" s="39"/>
      <c r="I453" s="152"/>
      <c r="J453" s="152"/>
      <c r="K453" s="152"/>
      <c r="L453" s="47"/>
    </row>
    <row r="454" spans="4:12" x14ac:dyDescent="0.35">
      <c r="D454" s="39"/>
      <c r="E454" s="39"/>
      <c r="F454" s="39"/>
      <c r="G454" s="39"/>
      <c r="H454" s="39"/>
      <c r="I454" s="152"/>
      <c r="J454" s="152"/>
      <c r="K454" s="152"/>
      <c r="L454" s="47"/>
    </row>
    <row r="455" spans="4:12" x14ac:dyDescent="0.35">
      <c r="D455" s="39"/>
      <c r="E455" s="39"/>
      <c r="F455" s="39"/>
      <c r="G455" s="39"/>
      <c r="H455" s="39"/>
      <c r="I455" s="152"/>
      <c r="J455" s="152"/>
      <c r="K455" s="152"/>
      <c r="L455" s="47"/>
    </row>
    <row r="456" spans="4:12" x14ac:dyDescent="0.35">
      <c r="D456" s="39"/>
      <c r="E456" s="39"/>
      <c r="F456" s="39"/>
      <c r="G456" s="39"/>
      <c r="H456" s="39"/>
      <c r="I456" s="152"/>
      <c r="J456" s="152"/>
      <c r="K456" s="152"/>
      <c r="L456" s="47"/>
    </row>
    <row r="457" spans="4:12" x14ac:dyDescent="0.35">
      <c r="D457" s="39"/>
      <c r="E457" s="39"/>
      <c r="F457" s="39"/>
      <c r="G457" s="39"/>
      <c r="H457" s="39"/>
      <c r="I457" s="152"/>
      <c r="J457" s="152"/>
      <c r="K457" s="152"/>
      <c r="L457" s="47"/>
    </row>
    <row r="458" spans="4:12" x14ac:dyDescent="0.35">
      <c r="D458" s="39"/>
      <c r="E458" s="39"/>
      <c r="F458" s="39"/>
      <c r="G458" s="39"/>
      <c r="H458" s="39"/>
      <c r="I458" s="152"/>
      <c r="J458" s="152"/>
      <c r="K458" s="152"/>
      <c r="L458" s="47"/>
    </row>
    <row r="459" spans="4:12" x14ac:dyDescent="0.35">
      <c r="D459" s="39"/>
      <c r="E459" s="39"/>
      <c r="F459" s="39"/>
      <c r="G459" s="39"/>
      <c r="H459" s="39"/>
      <c r="I459" s="152"/>
      <c r="J459" s="152"/>
      <c r="K459" s="152"/>
      <c r="L459" s="47"/>
    </row>
    <row r="460" spans="4:12" x14ac:dyDescent="0.35">
      <c r="D460" s="39"/>
      <c r="E460" s="39"/>
      <c r="F460" s="39"/>
      <c r="G460" s="39"/>
      <c r="H460" s="39"/>
      <c r="I460" s="152"/>
      <c r="J460" s="152"/>
      <c r="K460" s="152"/>
      <c r="L460" s="47"/>
    </row>
    <row r="461" spans="4:12" x14ac:dyDescent="0.35">
      <c r="D461" s="39"/>
      <c r="E461" s="39"/>
      <c r="F461" s="39"/>
      <c r="G461" s="39"/>
      <c r="H461" s="39"/>
      <c r="I461" s="152"/>
      <c r="J461" s="152"/>
      <c r="K461" s="152"/>
      <c r="L461" s="47"/>
    </row>
    <row r="462" spans="4:12" x14ac:dyDescent="0.35">
      <c r="D462" s="39"/>
      <c r="E462" s="39"/>
      <c r="F462" s="39"/>
      <c r="G462" s="39"/>
      <c r="H462" s="39"/>
      <c r="I462" s="152"/>
      <c r="J462" s="152"/>
      <c r="K462" s="152"/>
      <c r="L462" s="47"/>
    </row>
    <row r="463" spans="4:12" x14ac:dyDescent="0.35">
      <c r="D463" s="39"/>
      <c r="E463" s="39"/>
      <c r="F463" s="39"/>
      <c r="G463" s="39"/>
      <c r="H463" s="39"/>
      <c r="I463" s="152"/>
      <c r="J463" s="152"/>
      <c r="K463" s="152"/>
      <c r="L463" s="47"/>
    </row>
    <row r="464" spans="4:12" x14ac:dyDescent="0.35">
      <c r="D464" s="39"/>
      <c r="E464" s="39"/>
      <c r="F464" s="39"/>
      <c r="G464" s="39"/>
      <c r="H464" s="39"/>
      <c r="I464" s="152"/>
      <c r="J464" s="152"/>
      <c r="K464" s="152"/>
      <c r="L464" s="47"/>
    </row>
    <row r="465" spans="4:12" x14ac:dyDescent="0.35">
      <c r="D465" s="39"/>
      <c r="E465" s="39"/>
      <c r="F465" s="39"/>
      <c r="G465" s="39"/>
      <c r="H465" s="39"/>
      <c r="I465" s="152"/>
      <c r="J465" s="152"/>
      <c r="K465" s="152"/>
      <c r="L465" s="47"/>
    </row>
    <row r="466" spans="4:12" x14ac:dyDescent="0.35">
      <c r="D466" s="39"/>
      <c r="E466" s="39"/>
      <c r="F466" s="39"/>
      <c r="G466" s="39"/>
      <c r="H466" s="39"/>
      <c r="I466" s="152"/>
      <c r="J466" s="152"/>
      <c r="K466" s="152"/>
      <c r="L466" s="47"/>
    </row>
    <row r="467" spans="4:12" x14ac:dyDescent="0.35">
      <c r="D467" s="39"/>
      <c r="E467" s="39"/>
      <c r="F467" s="39"/>
      <c r="G467" s="39"/>
      <c r="H467" s="39"/>
      <c r="I467" s="152"/>
      <c r="J467" s="152"/>
      <c r="K467" s="152"/>
      <c r="L467" s="47"/>
    </row>
    <row r="468" spans="4:12" x14ac:dyDescent="0.35">
      <c r="D468" s="39"/>
      <c r="E468" s="39"/>
      <c r="F468" s="39"/>
      <c r="G468" s="39"/>
      <c r="H468" s="39"/>
      <c r="I468" s="152"/>
      <c r="J468" s="152"/>
      <c r="K468" s="152"/>
      <c r="L468" s="47"/>
    </row>
    <row r="469" spans="4:12" x14ac:dyDescent="0.35">
      <c r="D469" s="39"/>
      <c r="E469" s="39"/>
      <c r="F469" s="39"/>
      <c r="G469" s="39"/>
      <c r="H469" s="39"/>
      <c r="I469" s="152"/>
      <c r="J469" s="152"/>
      <c r="K469" s="152"/>
      <c r="L469" s="47"/>
    </row>
    <row r="470" spans="4:12" x14ac:dyDescent="0.35">
      <c r="D470" s="39"/>
      <c r="E470" s="39"/>
      <c r="F470" s="39"/>
      <c r="G470" s="39"/>
      <c r="H470" s="39"/>
      <c r="I470" s="152"/>
      <c r="J470" s="152"/>
      <c r="K470" s="152"/>
      <c r="L470" s="47"/>
    </row>
    <row r="471" spans="4:12" x14ac:dyDescent="0.35">
      <c r="D471" s="39"/>
      <c r="E471" s="39"/>
      <c r="F471" s="39"/>
      <c r="G471" s="39"/>
      <c r="H471" s="39"/>
      <c r="I471" s="152"/>
      <c r="J471" s="152"/>
      <c r="K471" s="152"/>
      <c r="L471" s="47"/>
    </row>
    <row r="472" spans="4:12" x14ac:dyDescent="0.35">
      <c r="D472" s="39"/>
      <c r="E472" s="39"/>
      <c r="F472" s="39"/>
      <c r="G472" s="39"/>
      <c r="H472" s="39"/>
      <c r="I472" s="152"/>
      <c r="J472" s="152"/>
      <c r="K472" s="152"/>
      <c r="L472" s="47"/>
    </row>
    <row r="473" spans="4:12" x14ac:dyDescent="0.35">
      <c r="D473" s="39"/>
      <c r="E473" s="39"/>
      <c r="F473" s="39"/>
      <c r="G473" s="39"/>
      <c r="H473" s="39"/>
      <c r="I473" s="152"/>
      <c r="J473" s="152"/>
      <c r="K473" s="152"/>
      <c r="L473" s="47"/>
    </row>
    <row r="474" spans="4:12" x14ac:dyDescent="0.35">
      <c r="D474" s="39"/>
      <c r="E474" s="39"/>
      <c r="F474" s="39"/>
      <c r="G474" s="39"/>
      <c r="H474" s="39"/>
      <c r="I474" s="152"/>
      <c r="J474" s="152"/>
      <c r="K474" s="152"/>
      <c r="L474" s="47"/>
    </row>
    <row r="475" spans="4:12" x14ac:dyDescent="0.35">
      <c r="D475" s="39"/>
      <c r="E475" s="39"/>
      <c r="F475" s="39"/>
      <c r="G475" s="39"/>
      <c r="H475" s="39"/>
      <c r="I475" s="152"/>
      <c r="J475" s="152"/>
      <c r="K475" s="152"/>
      <c r="L475" s="47"/>
    </row>
    <row r="476" spans="4:12" x14ac:dyDescent="0.35">
      <c r="D476" s="39"/>
      <c r="E476" s="39"/>
      <c r="F476" s="39"/>
      <c r="G476" s="39"/>
      <c r="H476" s="39"/>
      <c r="I476" s="152"/>
      <c r="J476" s="152"/>
      <c r="K476" s="152"/>
      <c r="L476" s="47"/>
    </row>
    <row r="477" spans="4:12" x14ac:dyDescent="0.35">
      <c r="D477" s="39"/>
      <c r="E477" s="39"/>
      <c r="F477" s="39"/>
      <c r="G477" s="39"/>
      <c r="H477" s="39"/>
      <c r="I477" s="152"/>
      <c r="J477" s="152"/>
      <c r="K477" s="152"/>
      <c r="L477" s="47"/>
    </row>
    <row r="478" spans="4:12" x14ac:dyDescent="0.35">
      <c r="D478" s="39"/>
      <c r="E478" s="39"/>
      <c r="F478" s="39"/>
      <c r="G478" s="39"/>
      <c r="H478" s="39"/>
      <c r="I478" s="152"/>
      <c r="J478" s="152"/>
      <c r="K478" s="152"/>
      <c r="L478" s="47"/>
    </row>
    <row r="479" spans="4:12" x14ac:dyDescent="0.35">
      <c r="D479" s="39"/>
      <c r="E479" s="39"/>
      <c r="F479" s="39"/>
      <c r="G479" s="39"/>
      <c r="H479" s="39"/>
      <c r="I479" s="152"/>
      <c r="J479" s="152"/>
      <c r="K479" s="152"/>
      <c r="L479" s="47"/>
    </row>
    <row r="480" spans="4:12" x14ac:dyDescent="0.35">
      <c r="D480" s="39"/>
      <c r="E480" s="39"/>
      <c r="F480" s="39"/>
      <c r="G480" s="39"/>
      <c r="H480" s="39"/>
      <c r="I480" s="152"/>
      <c r="J480" s="152"/>
      <c r="K480" s="152"/>
      <c r="L480" s="47"/>
    </row>
    <row r="481" spans="4:12" x14ac:dyDescent="0.35">
      <c r="D481" s="39"/>
      <c r="E481" s="39"/>
      <c r="F481" s="39"/>
      <c r="G481" s="39"/>
      <c r="H481" s="39"/>
      <c r="I481" s="152"/>
      <c r="J481" s="152"/>
      <c r="K481" s="152"/>
      <c r="L481" s="47"/>
    </row>
    <row r="482" spans="4:12" x14ac:dyDescent="0.35">
      <c r="D482" s="39"/>
      <c r="E482" s="39"/>
      <c r="F482" s="39"/>
      <c r="G482" s="39"/>
      <c r="H482" s="39"/>
      <c r="I482" s="152"/>
      <c r="J482" s="152"/>
      <c r="K482" s="152"/>
      <c r="L482" s="47"/>
    </row>
    <row r="483" spans="4:12" x14ac:dyDescent="0.35">
      <c r="D483" s="39"/>
      <c r="E483" s="39"/>
      <c r="F483" s="39"/>
      <c r="G483" s="39"/>
      <c r="H483" s="39"/>
      <c r="I483" s="152"/>
      <c r="J483" s="152"/>
      <c r="K483" s="152"/>
      <c r="L483" s="47"/>
    </row>
    <row r="484" spans="4:12" x14ac:dyDescent="0.35">
      <c r="D484" s="39"/>
      <c r="E484" s="39"/>
      <c r="F484" s="39"/>
      <c r="G484" s="39"/>
      <c r="H484" s="39"/>
      <c r="I484" s="152"/>
      <c r="J484" s="152"/>
      <c r="K484" s="152"/>
      <c r="L484" s="47"/>
    </row>
    <row r="485" spans="4:12" x14ac:dyDescent="0.35">
      <c r="D485" s="39"/>
      <c r="E485" s="39"/>
      <c r="F485" s="39"/>
      <c r="G485" s="39"/>
      <c r="H485" s="39"/>
      <c r="I485" s="152"/>
      <c r="J485" s="152"/>
      <c r="K485" s="152"/>
      <c r="L485" s="47"/>
    </row>
    <row r="486" spans="4:12" x14ac:dyDescent="0.35">
      <c r="D486" s="39"/>
      <c r="E486" s="39"/>
      <c r="F486" s="39"/>
      <c r="G486" s="39"/>
      <c r="H486" s="39"/>
      <c r="I486" s="152"/>
      <c r="J486" s="152"/>
      <c r="K486" s="152"/>
      <c r="L486" s="47"/>
    </row>
    <row r="487" spans="4:12" x14ac:dyDescent="0.35">
      <c r="D487" s="39"/>
      <c r="E487" s="39"/>
      <c r="F487" s="39"/>
      <c r="G487" s="39"/>
      <c r="H487" s="39"/>
      <c r="I487" s="152"/>
      <c r="J487" s="152"/>
      <c r="K487" s="152"/>
      <c r="L487" s="47"/>
    </row>
    <row r="488" spans="4:12" x14ac:dyDescent="0.35">
      <c r="D488" s="39"/>
      <c r="E488" s="39"/>
      <c r="F488" s="39"/>
      <c r="G488" s="39"/>
      <c r="H488" s="39"/>
      <c r="I488" s="152"/>
      <c r="J488" s="152"/>
      <c r="K488" s="152"/>
      <c r="L488" s="47"/>
    </row>
    <row r="489" spans="4:12" x14ac:dyDescent="0.35">
      <c r="D489" s="39"/>
      <c r="E489" s="39"/>
      <c r="F489" s="39"/>
      <c r="G489" s="39"/>
      <c r="H489" s="39"/>
      <c r="I489" s="152"/>
      <c r="J489" s="152"/>
      <c r="K489" s="152"/>
      <c r="L489" s="47"/>
    </row>
    <row r="490" spans="4:12" x14ac:dyDescent="0.35">
      <c r="D490" s="39"/>
      <c r="E490" s="39"/>
      <c r="F490" s="39"/>
      <c r="G490" s="39"/>
      <c r="H490" s="39"/>
      <c r="I490" s="152"/>
      <c r="J490" s="152"/>
      <c r="K490" s="152"/>
      <c r="L490" s="47"/>
    </row>
    <row r="491" spans="4:12" x14ac:dyDescent="0.35">
      <c r="D491" s="39"/>
      <c r="E491" s="39"/>
      <c r="F491" s="39"/>
      <c r="G491" s="39"/>
      <c r="H491" s="39"/>
      <c r="I491" s="152"/>
      <c r="J491" s="152"/>
      <c r="K491" s="152"/>
      <c r="L491" s="47"/>
    </row>
    <row r="492" spans="4:12" x14ac:dyDescent="0.35">
      <c r="D492" s="39"/>
      <c r="E492" s="39"/>
      <c r="F492" s="39"/>
      <c r="G492" s="39"/>
      <c r="H492" s="39"/>
      <c r="I492" s="152"/>
      <c r="J492" s="152"/>
      <c r="K492" s="152"/>
      <c r="L492" s="47"/>
    </row>
    <row r="493" spans="4:12" x14ac:dyDescent="0.35">
      <c r="D493" s="39"/>
      <c r="E493" s="39"/>
      <c r="F493" s="39"/>
      <c r="G493" s="39"/>
      <c r="H493" s="39"/>
      <c r="I493" s="152"/>
      <c r="J493" s="152"/>
      <c r="K493" s="152"/>
      <c r="L493" s="47"/>
    </row>
    <row r="494" spans="4:12" x14ac:dyDescent="0.35">
      <c r="D494" s="39"/>
      <c r="E494" s="39"/>
      <c r="F494" s="39"/>
      <c r="G494" s="39"/>
      <c r="H494" s="39"/>
      <c r="I494" s="152"/>
      <c r="J494" s="152"/>
      <c r="K494" s="152"/>
      <c r="L494" s="47"/>
    </row>
    <row r="495" spans="4:12" x14ac:dyDescent="0.35">
      <c r="D495" s="39"/>
      <c r="E495" s="39"/>
      <c r="F495" s="39"/>
      <c r="G495" s="39"/>
      <c r="H495" s="39"/>
      <c r="I495" s="152"/>
      <c r="J495" s="152"/>
      <c r="K495" s="152"/>
      <c r="L495" s="47"/>
    </row>
    <row r="496" spans="4:12" x14ac:dyDescent="0.35">
      <c r="D496" s="39"/>
      <c r="E496" s="39"/>
      <c r="F496" s="39"/>
      <c r="G496" s="39"/>
      <c r="H496" s="39"/>
      <c r="I496" s="152"/>
      <c r="J496" s="152"/>
      <c r="K496" s="152"/>
      <c r="L496" s="47"/>
    </row>
    <row r="497" spans="4:12" x14ac:dyDescent="0.35">
      <c r="D497" s="39"/>
      <c r="E497" s="39"/>
      <c r="F497" s="39"/>
      <c r="G497" s="39"/>
      <c r="H497" s="39"/>
      <c r="I497" s="152"/>
      <c r="J497" s="152"/>
      <c r="K497" s="152"/>
      <c r="L497" s="47"/>
    </row>
    <row r="498" spans="4:12" x14ac:dyDescent="0.35">
      <c r="D498" s="39"/>
      <c r="E498" s="39"/>
      <c r="F498" s="39"/>
      <c r="G498" s="39"/>
      <c r="H498" s="39"/>
      <c r="I498" s="152"/>
      <c r="J498" s="152"/>
      <c r="K498" s="152"/>
      <c r="L498" s="47"/>
    </row>
  </sheetData>
  <mergeCells count="5">
    <mergeCell ref="I9:K9"/>
    <mergeCell ref="B1:C1"/>
    <mergeCell ref="D9:H9"/>
    <mergeCell ref="A4:B4"/>
    <mergeCell ref="A5:B5"/>
  </mergeCells>
  <phoneticPr fontId="0" type="noConversion"/>
  <conditionalFormatting sqref="K12:K122 H12:H122">
    <cfRule type="expression" dxfId="4" priority="2">
      <formula>IF($A12&lt;&gt;"",1,0)</formula>
    </cfRule>
  </conditionalFormatting>
  <conditionalFormatting sqref="A222:L222">
    <cfRule type="expression" dxfId="3" priority="12">
      <formula>IF($A222&lt;&gt;"",1,0)</formula>
    </cfRule>
  </conditionalFormatting>
  <conditionalFormatting sqref="A12:L122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L122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7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4"/>
  <sheetViews>
    <sheetView showGridLines="0" zoomScaleNormal="100" workbookViewId="0">
      <selection activeCell="G20" sqref="G20"/>
    </sheetView>
  </sheetViews>
  <sheetFormatPr defaultColWidth="9.1796875" defaultRowHeight="15" customHeight="1" x14ac:dyDescent="0.35"/>
  <cols>
    <col min="1" max="1" width="1.54296875" style="13" customWidth="1"/>
    <col min="2" max="2" width="26.81640625" style="13" customWidth="1"/>
    <col min="3" max="3" width="44" style="155" customWidth="1"/>
    <col min="4" max="4" width="19.81640625" style="13" customWidth="1"/>
    <col min="5" max="5" width="19.453125" style="13" customWidth="1"/>
    <col min="6" max="6" width="19.81640625" style="13" bestFit="1" customWidth="1"/>
    <col min="7" max="7" width="24.81640625" style="13" customWidth="1"/>
    <col min="8" max="8" width="23" style="13" customWidth="1"/>
    <col min="9" max="9" width="10.26953125" style="13" customWidth="1"/>
    <col min="10" max="10" width="20" style="46" hidden="1" customWidth="1"/>
    <col min="11" max="11" width="13.453125" style="46" hidden="1" customWidth="1"/>
    <col min="12" max="12" width="17.453125" style="46" hidden="1" customWidth="1"/>
    <col min="13" max="13" width="6.26953125" style="13" hidden="1" customWidth="1"/>
    <col min="14" max="14" width="105.81640625" style="13" hidden="1" customWidth="1"/>
    <col min="15" max="16384" width="9.1796875" style="13"/>
  </cols>
  <sheetData>
    <row r="1" spans="1:15" ht="15" customHeight="1" x14ac:dyDescent="0.35">
      <c r="E1" s="156"/>
      <c r="K1" s="40"/>
    </row>
    <row r="2" spans="1:15" ht="15.75" customHeight="1" x14ac:dyDescent="0.4">
      <c r="A2" s="239" t="s">
        <v>185</v>
      </c>
      <c r="B2" s="157"/>
      <c r="C2" s="157"/>
      <c r="D2" s="157"/>
      <c r="E2" s="157"/>
      <c r="F2" s="29" t="str">
        <f>Date</f>
        <v>October 2021</v>
      </c>
    </row>
    <row r="3" spans="1:15" ht="16.5" customHeight="1" x14ac:dyDescent="0.35">
      <c r="A3" s="157"/>
      <c r="B3" s="157"/>
      <c r="C3" s="157"/>
      <c r="D3" s="157"/>
      <c r="E3" s="157"/>
      <c r="F3" s="29"/>
      <c r="G3" s="29"/>
      <c r="H3" s="29"/>
    </row>
    <row r="5" spans="1:15" ht="15.5" x14ac:dyDescent="0.35">
      <c r="B5" s="19" t="s">
        <v>54</v>
      </c>
      <c r="C5" s="238" t="str">
        <f>INSTNAME</f>
        <v>Sector</v>
      </c>
      <c r="D5" s="21"/>
    </row>
    <row r="6" spans="1:15" ht="15.5" x14ac:dyDescent="0.35">
      <c r="B6" s="19" t="s">
        <v>55</v>
      </c>
      <c r="C6" s="238" t="str">
        <f>UKPRN</f>
        <v>All Providers</v>
      </c>
      <c r="D6" s="70"/>
      <c r="G6" s="156"/>
      <c r="H6" s="156"/>
    </row>
    <row r="8" spans="1:15" ht="18.75" customHeight="1" thickBot="1" x14ac:dyDescent="0.4">
      <c r="A8" s="158" t="s">
        <v>132</v>
      </c>
      <c r="B8" s="158"/>
      <c r="C8" s="158"/>
      <c r="D8" s="158"/>
      <c r="E8" s="50"/>
      <c r="F8" s="50"/>
      <c r="M8" s="159"/>
    </row>
    <row r="9" spans="1:15" ht="29.25" customHeight="1" x14ac:dyDescent="0.35">
      <c r="A9" s="44"/>
      <c r="B9" s="160" t="s">
        <v>116</v>
      </c>
      <c r="C9" s="161"/>
      <c r="D9" s="162" t="s">
        <v>167</v>
      </c>
      <c r="E9" s="162" t="s">
        <v>172</v>
      </c>
      <c r="F9" s="162" t="s">
        <v>186</v>
      </c>
      <c r="J9" s="28" t="s">
        <v>78</v>
      </c>
      <c r="K9" s="40"/>
      <c r="L9" s="40"/>
      <c r="M9" s="163"/>
    </row>
    <row r="10" spans="1:15" ht="13.5" customHeight="1" x14ac:dyDescent="0.35">
      <c r="B10" s="164" t="s">
        <v>117</v>
      </c>
      <c r="C10" s="165" t="s">
        <v>118</v>
      </c>
      <c r="D10" s="166">
        <v>1161087000</v>
      </c>
      <c r="E10" s="166">
        <v>1152916000</v>
      </c>
      <c r="F10" s="166">
        <v>1230913000</v>
      </c>
      <c r="J10" s="167" t="s">
        <v>139</v>
      </c>
      <c r="K10" s="168"/>
      <c r="L10" s="168"/>
      <c r="M10" s="163"/>
    </row>
    <row r="11" spans="1:15" ht="13.5" customHeight="1" x14ac:dyDescent="0.35">
      <c r="B11" s="169"/>
      <c r="C11" s="170" t="s">
        <v>119</v>
      </c>
      <c r="D11" s="171">
        <v>375161000</v>
      </c>
      <c r="E11" s="171">
        <v>381270000</v>
      </c>
      <c r="F11" s="171">
        <v>360301000</v>
      </c>
      <c r="J11" s="167" t="s">
        <v>140</v>
      </c>
      <c r="K11" s="168"/>
      <c r="L11" s="168"/>
      <c r="M11" s="163"/>
    </row>
    <row r="12" spans="1:15" ht="13.5" customHeight="1" x14ac:dyDescent="0.35">
      <c r="B12" s="169"/>
      <c r="C12" s="170" t="s">
        <v>151</v>
      </c>
      <c r="D12" s="171">
        <v>203731000</v>
      </c>
      <c r="E12" s="171">
        <v>217295000</v>
      </c>
      <c r="F12" s="171">
        <v>196125000</v>
      </c>
      <c r="J12" s="167" t="s">
        <v>141</v>
      </c>
      <c r="K12" s="168"/>
      <c r="L12" s="168"/>
      <c r="M12" s="163"/>
    </row>
    <row r="13" spans="1:15" ht="15.5" x14ac:dyDescent="0.35">
      <c r="B13" s="169"/>
      <c r="C13" s="170" t="s">
        <v>121</v>
      </c>
      <c r="D13" s="171">
        <v>165589000</v>
      </c>
      <c r="E13" s="171">
        <v>192265000</v>
      </c>
      <c r="F13" s="171">
        <v>213301000</v>
      </c>
      <c r="J13" s="167" t="s">
        <v>142</v>
      </c>
      <c r="L13" s="114"/>
      <c r="M13" s="163"/>
    </row>
    <row r="14" spans="1:15" ht="15" customHeight="1" x14ac:dyDescent="0.35">
      <c r="B14" s="156"/>
      <c r="C14" s="170" t="s">
        <v>120</v>
      </c>
      <c r="D14" s="171">
        <v>142910000</v>
      </c>
      <c r="E14" s="171">
        <v>190857000</v>
      </c>
      <c r="F14" s="171">
        <v>200337000</v>
      </c>
      <c r="J14" s="172" t="s">
        <v>143</v>
      </c>
      <c r="K14" s="168"/>
      <c r="L14" s="168"/>
      <c r="M14" s="163"/>
    </row>
    <row r="15" spans="1:15" ht="15.75" customHeight="1" x14ac:dyDescent="0.35">
      <c r="B15" s="44"/>
      <c r="C15" s="253" t="s">
        <v>122</v>
      </c>
      <c r="D15" s="173">
        <v>213817000</v>
      </c>
      <c r="E15" s="173">
        <v>238169000</v>
      </c>
      <c r="F15" s="173">
        <v>214228000</v>
      </c>
      <c r="J15" s="174" t="s">
        <v>136</v>
      </c>
      <c r="K15" s="175"/>
      <c r="L15" s="175"/>
      <c r="M15" s="163"/>
    </row>
    <row r="16" spans="1:15" ht="15" customHeight="1" x14ac:dyDescent="0.35">
      <c r="A16" s="176"/>
      <c r="B16" s="177" t="s">
        <v>109</v>
      </c>
      <c r="C16" s="178" t="s">
        <v>159</v>
      </c>
      <c r="D16" s="179">
        <v>14045000</v>
      </c>
      <c r="E16" s="180">
        <v>15571000</v>
      </c>
      <c r="F16" s="180">
        <v>18627000</v>
      </c>
      <c r="J16" s="181" t="s">
        <v>133</v>
      </c>
      <c r="K16" s="163"/>
      <c r="L16" s="163"/>
      <c r="M16" s="182"/>
      <c r="N16" s="156"/>
      <c r="O16" s="156"/>
    </row>
    <row r="17" spans="1:15" ht="46.5" x14ac:dyDescent="0.35">
      <c r="B17" s="183" t="s">
        <v>179</v>
      </c>
      <c r="C17" s="256" t="s">
        <v>123</v>
      </c>
      <c r="D17" s="257">
        <v>527040000</v>
      </c>
      <c r="E17" s="257">
        <v>562110000</v>
      </c>
      <c r="F17" s="257">
        <v>466931000</v>
      </c>
      <c r="J17" s="181" t="s">
        <v>134</v>
      </c>
      <c r="K17" s="163"/>
      <c r="L17" s="163"/>
      <c r="M17" s="163"/>
      <c r="N17" s="156"/>
      <c r="O17" s="156"/>
    </row>
    <row r="18" spans="1:15" ht="15" customHeight="1" x14ac:dyDescent="0.35">
      <c r="A18" s="176"/>
      <c r="B18" s="176"/>
      <c r="C18" s="184" t="s">
        <v>153</v>
      </c>
      <c r="D18" s="185">
        <v>2803552000</v>
      </c>
      <c r="E18" s="185">
        <v>2950453000</v>
      </c>
      <c r="F18" s="185">
        <v>2900763000</v>
      </c>
      <c r="G18" s="57"/>
      <c r="H18" s="57"/>
      <c r="J18" s="181" t="s">
        <v>135</v>
      </c>
      <c r="K18" s="163"/>
      <c r="N18" s="156"/>
      <c r="O18" s="156"/>
    </row>
    <row r="19" spans="1:15" ht="15" customHeight="1" thickBot="1" x14ac:dyDescent="0.4">
      <c r="D19" s="27" t="s">
        <v>110</v>
      </c>
      <c r="E19" s="27" t="s">
        <v>111</v>
      </c>
      <c r="F19" s="56" t="s">
        <v>112</v>
      </c>
      <c r="G19" s="57"/>
      <c r="H19" s="57"/>
      <c r="J19" s="40"/>
      <c r="N19" s="156"/>
      <c r="O19" s="156"/>
    </row>
    <row r="20" spans="1:15" ht="26.25" customHeight="1" thickBot="1" x14ac:dyDescent="0.4">
      <c r="A20" s="281" t="s">
        <v>171</v>
      </c>
      <c r="B20" s="281"/>
      <c r="C20" s="281"/>
      <c r="D20" s="186"/>
      <c r="E20" s="187"/>
      <c r="F20" s="188">
        <v>28962278000</v>
      </c>
      <c r="G20" s="27" t="s">
        <v>108</v>
      </c>
      <c r="H20" s="27"/>
      <c r="K20" s="189" t="s">
        <v>138</v>
      </c>
      <c r="L20" s="190"/>
      <c r="M20" s="198"/>
      <c r="N20" s="199" t="s">
        <v>147</v>
      </c>
      <c r="O20" s="156"/>
    </row>
    <row r="21" spans="1:15" ht="18.75" customHeight="1" x14ac:dyDescent="0.35">
      <c r="A21" s="54"/>
      <c r="B21" s="54"/>
      <c r="C21" s="191"/>
      <c r="D21" s="54"/>
      <c r="E21" s="58"/>
      <c r="F21" s="120"/>
      <c r="J21" s="163"/>
      <c r="K21" s="40"/>
      <c r="L21" s="13"/>
      <c r="M21" s="200" t="s">
        <v>148</v>
      </c>
      <c r="N21" s="13" t="s">
        <v>150</v>
      </c>
      <c r="O21" s="156"/>
    </row>
    <row r="22" spans="1:15" ht="16" thickBot="1" x14ac:dyDescent="0.4">
      <c r="A22" s="158" t="s">
        <v>137</v>
      </c>
      <c r="C22" s="192"/>
      <c r="D22" s="50"/>
      <c r="E22" s="50"/>
      <c r="F22" s="50"/>
      <c r="J22" s="40"/>
      <c r="K22" s="40"/>
      <c r="L22" s="59"/>
      <c r="M22" s="202" t="s">
        <v>173</v>
      </c>
      <c r="N22" s="13" t="s">
        <v>168</v>
      </c>
      <c r="O22" s="156"/>
    </row>
    <row r="23" spans="1:15" ht="16" thickBot="1" x14ac:dyDescent="0.4">
      <c r="A23" s="193" t="s">
        <v>114</v>
      </c>
      <c r="B23" s="193"/>
      <c r="C23" s="194"/>
      <c r="D23" s="195"/>
      <c r="E23" s="196"/>
      <c r="F23" s="196">
        <f>HEIF_MAIN</f>
        <v>220000003</v>
      </c>
      <c r="G23" s="57"/>
      <c r="H23" s="57"/>
      <c r="J23" s="40"/>
      <c r="K23" s="197"/>
      <c r="L23" s="13"/>
      <c r="M23" s="204" t="s">
        <v>174</v>
      </c>
      <c r="N23" s="13" t="s">
        <v>175</v>
      </c>
      <c r="O23" s="56"/>
    </row>
    <row r="24" spans="1:15" ht="15" customHeight="1" x14ac:dyDescent="0.35">
      <c r="A24" s="155" t="s">
        <v>124</v>
      </c>
      <c r="B24" s="155"/>
      <c r="E24" s="201"/>
      <c r="F24" s="39">
        <f>HEIF_SUPP</f>
        <v>10000001</v>
      </c>
      <c r="G24" s="57"/>
      <c r="H24" s="57"/>
      <c r="J24" s="40"/>
      <c r="K24" s="197"/>
      <c r="L24" s="13"/>
      <c r="O24" s="56"/>
    </row>
    <row r="25" spans="1:15" ht="15" customHeight="1" thickBot="1" x14ac:dyDescent="0.4">
      <c r="A25" s="118" t="s">
        <v>125</v>
      </c>
      <c r="B25" s="118"/>
      <c r="C25" s="203"/>
      <c r="D25" s="118"/>
      <c r="E25" s="188"/>
      <c r="F25" s="119">
        <f>HEIF_TOT</f>
        <v>230000004</v>
      </c>
      <c r="J25" s="40"/>
      <c r="K25" s="197"/>
      <c r="L25" s="13"/>
      <c r="O25" s="56"/>
    </row>
    <row r="26" spans="1:15" ht="15" customHeight="1" x14ac:dyDescent="0.35">
      <c r="C26" s="13"/>
      <c r="G26" s="40"/>
      <c r="H26" s="205"/>
    </row>
    <row r="27" spans="1:15" ht="15" customHeight="1" x14ac:dyDescent="0.35">
      <c r="B27" s="206" t="s">
        <v>126</v>
      </c>
      <c r="N27" s="46" t="s">
        <v>176</v>
      </c>
    </row>
    <row r="28" spans="1:15" ht="30.75" customHeight="1" x14ac:dyDescent="0.35">
      <c r="B28" s="282" t="s">
        <v>160</v>
      </c>
      <c r="C28" s="282"/>
      <c r="D28" s="282"/>
      <c r="E28" s="282"/>
      <c r="F28" s="282"/>
      <c r="N28" s="13" t="s">
        <v>177</v>
      </c>
    </row>
    <row r="29" spans="1:15" ht="18.75" customHeight="1" x14ac:dyDescent="0.35">
      <c r="B29" s="255" t="s">
        <v>161</v>
      </c>
      <c r="N29" s="254" t="s">
        <v>178</v>
      </c>
    </row>
    <row r="30" spans="1:15" ht="15" customHeight="1" x14ac:dyDescent="0.35">
      <c r="B30" s="283" t="s">
        <v>274</v>
      </c>
      <c r="C30" s="284"/>
      <c r="D30" s="284"/>
      <c r="E30" s="284"/>
      <c r="F30" s="284"/>
    </row>
    <row r="31" spans="1:15" ht="15" customHeight="1" x14ac:dyDescent="0.35">
      <c r="B31" s="284"/>
      <c r="C31" s="284"/>
      <c r="D31" s="284"/>
      <c r="E31" s="284"/>
      <c r="F31" s="284"/>
    </row>
    <row r="32" spans="1:15" ht="15" customHeight="1" x14ac:dyDescent="0.35">
      <c r="B32" s="284"/>
      <c r="C32" s="284"/>
      <c r="D32" s="284"/>
      <c r="E32" s="284"/>
      <c r="F32" s="284"/>
      <c r="G32" s="156"/>
      <c r="H32" s="156"/>
    </row>
    <row r="33" spans="4:14" ht="15.5" hidden="1" x14ac:dyDescent="0.35">
      <c r="D33" s="207" t="s">
        <v>144</v>
      </c>
      <c r="E33" s="207" t="s">
        <v>145</v>
      </c>
      <c r="F33" s="207" t="s">
        <v>146</v>
      </c>
      <c r="N33" s="15" t="str">
        <f>IF(UKPRN="10080811",$N$28,(IF( (AND(($E$18&gt;0),(SUM($E$10:$E$17)=0))),$N$22,"")))</f>
        <v/>
      </c>
    </row>
    <row r="34" spans="4:14" ht="15" customHeight="1" x14ac:dyDescent="0.35">
      <c r="N34" s="15"/>
    </row>
  </sheetData>
  <mergeCells count="3">
    <mergeCell ref="A20:C20"/>
    <mergeCell ref="B28:F28"/>
    <mergeCell ref="B30:F32"/>
  </mergeCells>
  <pageMargins left="0.98425196850393704" right="0.82677165354330717" top="0.98425196850393704" bottom="0.55118110236220474" header="0.51181102362204722" footer="0.51181102362204722"/>
  <pageSetup paperSize="9" scale="74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B18" sqref="B18"/>
    </sheetView>
  </sheetViews>
  <sheetFormatPr defaultColWidth="9.1796875" defaultRowHeight="15" customHeight="1" x14ac:dyDescent="0.35"/>
  <cols>
    <col min="1" max="1" width="18.81640625" style="13" customWidth="1"/>
    <col min="2" max="2" width="27.453125" style="13" customWidth="1"/>
    <col min="3" max="3" width="21.81640625" style="13" customWidth="1"/>
    <col min="4" max="4" width="18.453125" style="27" bestFit="1" customWidth="1"/>
    <col min="5" max="5" width="13.26953125" style="13" customWidth="1"/>
    <col min="6" max="6" width="3.54296875" style="13" customWidth="1"/>
    <col min="7" max="7" width="17.453125" style="13" customWidth="1"/>
    <col min="8" max="8" width="10.26953125" style="13" customWidth="1"/>
    <col min="9" max="9" width="72" style="13" customWidth="1"/>
    <col min="10" max="10" width="14.26953125" style="13" customWidth="1"/>
    <col min="11" max="11" width="33.54296875" style="13" bestFit="1" customWidth="1"/>
    <col min="12" max="12" width="15.1796875" style="13" bestFit="1" customWidth="1"/>
    <col min="13" max="13" width="13.7265625" style="13" bestFit="1" customWidth="1"/>
    <col min="14" max="14" width="12.7265625" style="13" bestFit="1" customWidth="1"/>
    <col min="15" max="15" width="9" style="13" bestFit="1" customWidth="1"/>
    <col min="16" max="16" width="12.453125" style="13" bestFit="1" customWidth="1"/>
    <col min="17" max="17" width="12.81640625" style="13" bestFit="1" customWidth="1"/>
    <col min="18" max="16384" width="9.1796875" style="13"/>
  </cols>
  <sheetData>
    <row r="1" spans="1:14" ht="15" customHeight="1" x14ac:dyDescent="0.35">
      <c r="E1" s="156"/>
      <c r="J1" s="18"/>
    </row>
    <row r="2" spans="1:14" ht="15.75" customHeight="1" x14ac:dyDescent="0.4">
      <c r="A2" s="285" t="s">
        <v>187</v>
      </c>
      <c r="B2" s="285"/>
      <c r="C2" s="285"/>
      <c r="D2" s="261" t="str">
        <f>Table_E!F2</f>
        <v>October 2021</v>
      </c>
      <c r="E2" s="208"/>
      <c r="F2" s="29"/>
    </row>
    <row r="3" spans="1:14" ht="16.5" customHeight="1" x14ac:dyDescent="0.35">
      <c r="B3" s="208"/>
      <c r="C3" s="208"/>
      <c r="D3" s="209"/>
      <c r="E3" s="208"/>
      <c r="F3" s="29"/>
      <c r="G3" s="29"/>
    </row>
    <row r="5" spans="1:14" ht="18.75" customHeight="1" thickBot="1" x14ac:dyDescent="0.4">
      <c r="A5" s="49" t="s">
        <v>131</v>
      </c>
      <c r="B5" s="50"/>
      <c r="C5" s="50"/>
      <c r="D5" s="210"/>
      <c r="E5" s="156"/>
      <c r="F5" s="156"/>
      <c r="G5" s="156"/>
      <c r="I5" s="40"/>
      <c r="J5" s="18"/>
      <c r="K5" s="18"/>
    </row>
    <row r="6" spans="1:14" ht="15" customHeight="1" x14ac:dyDescent="0.35">
      <c r="A6" s="13" t="s">
        <v>114</v>
      </c>
      <c r="B6" s="211"/>
      <c r="C6" s="211"/>
      <c r="D6" s="212">
        <v>220000000</v>
      </c>
      <c r="E6" s="67"/>
      <c r="F6" s="156"/>
      <c r="G6" s="156"/>
      <c r="I6" s="40"/>
      <c r="J6" s="18"/>
      <c r="K6" s="18"/>
    </row>
    <row r="7" spans="1:14" ht="15" customHeight="1" x14ac:dyDescent="0.35">
      <c r="A7" s="44" t="s">
        <v>100</v>
      </c>
      <c r="B7" s="214"/>
      <c r="C7" s="214"/>
      <c r="D7" s="215">
        <v>10000000</v>
      </c>
      <c r="E7" s="156"/>
      <c r="F7" s="156"/>
      <c r="G7" s="156"/>
      <c r="I7" s="40"/>
      <c r="J7" s="18"/>
      <c r="K7" s="18"/>
    </row>
    <row r="8" spans="1:14" ht="15" customHeight="1" thickBot="1" x14ac:dyDescent="0.4">
      <c r="A8" s="49" t="s">
        <v>131</v>
      </c>
      <c r="B8" s="50"/>
      <c r="C8" s="50"/>
      <c r="D8" s="216">
        <f>D6+D7</f>
        <v>230000000</v>
      </c>
      <c r="E8" s="57"/>
      <c r="F8" s="57"/>
      <c r="G8" s="57"/>
      <c r="I8" s="40"/>
      <c r="J8" s="18"/>
      <c r="K8" s="18"/>
    </row>
    <row r="9" spans="1:14" ht="15" customHeight="1" x14ac:dyDescent="0.35">
      <c r="E9" s="57"/>
      <c r="F9" s="57"/>
      <c r="G9" s="57"/>
      <c r="I9" s="40"/>
      <c r="J9" s="18"/>
      <c r="K9" s="18"/>
    </row>
    <row r="10" spans="1:14" ht="15" customHeight="1" x14ac:dyDescent="0.35">
      <c r="A10" s="156"/>
      <c r="B10" s="156"/>
      <c r="C10" s="156"/>
      <c r="D10" s="213"/>
      <c r="E10" s="57"/>
      <c r="F10" s="57"/>
      <c r="G10" s="57"/>
      <c r="I10" s="40"/>
      <c r="J10" s="18"/>
      <c r="K10" s="18"/>
    </row>
    <row r="11" spans="1:14" ht="15" customHeight="1" thickBot="1" x14ac:dyDescent="0.4">
      <c r="A11" s="158" t="s">
        <v>127</v>
      </c>
      <c r="B11" s="50"/>
      <c r="C11" s="217"/>
      <c r="D11" s="218"/>
      <c r="E11" s="120"/>
      <c r="F11" s="120"/>
      <c r="G11" s="57"/>
      <c r="H11" s="114"/>
      <c r="I11" s="40"/>
      <c r="J11" s="18"/>
      <c r="K11" s="18"/>
    </row>
    <row r="12" spans="1:14" ht="15" customHeight="1" x14ac:dyDescent="0.35">
      <c r="A12" s="58" t="s">
        <v>114</v>
      </c>
      <c r="B12" s="163"/>
      <c r="C12" s="163" t="s">
        <v>128</v>
      </c>
      <c r="D12" s="210">
        <v>250000</v>
      </c>
      <c r="E12" s="156"/>
      <c r="F12" s="156"/>
      <c r="G12" s="156"/>
      <c r="I12" s="40"/>
      <c r="J12" s="18"/>
      <c r="K12" s="18"/>
    </row>
    <row r="13" spans="1:14" ht="15" customHeight="1" x14ac:dyDescent="0.35">
      <c r="A13" s="58"/>
      <c r="B13" s="219"/>
      <c r="C13" s="220" t="s">
        <v>129</v>
      </c>
      <c r="D13" s="221">
        <v>4285000</v>
      </c>
      <c r="E13" s="156"/>
      <c r="F13" s="156"/>
      <c r="G13" s="156"/>
      <c r="I13" s="18"/>
      <c r="J13" s="40"/>
      <c r="K13" s="18"/>
    </row>
    <row r="14" spans="1:14" ht="15.5" x14ac:dyDescent="0.35">
      <c r="A14" s="222" t="s">
        <v>130</v>
      </c>
      <c r="B14" s="223"/>
      <c r="C14" s="224" t="s">
        <v>155</v>
      </c>
      <c r="D14" s="225">
        <v>0.1</v>
      </c>
      <c r="E14" s="67"/>
      <c r="F14" s="156"/>
      <c r="G14" s="156"/>
      <c r="I14" s="40"/>
      <c r="J14" s="18"/>
      <c r="K14" s="18"/>
      <c r="N14" s="156"/>
    </row>
    <row r="15" spans="1:14" ht="15.5" x14ac:dyDescent="0.35">
      <c r="A15" s="226"/>
      <c r="B15" s="227"/>
      <c r="C15" s="228" t="s">
        <v>156</v>
      </c>
      <c r="D15" s="229">
        <v>-0.1</v>
      </c>
      <c r="E15" s="67"/>
      <c r="F15" s="156"/>
      <c r="G15" s="156"/>
      <c r="I15" s="40"/>
      <c r="J15" s="18"/>
      <c r="K15" s="18"/>
      <c r="N15" s="156"/>
    </row>
    <row r="16" spans="1:14" ht="15.5" x14ac:dyDescent="0.35">
      <c r="A16" s="58" t="s">
        <v>100</v>
      </c>
      <c r="B16" s="163"/>
      <c r="C16" s="163" t="s">
        <v>152</v>
      </c>
      <c r="D16" s="210">
        <v>200000</v>
      </c>
      <c r="E16" s="67"/>
      <c r="F16" s="156"/>
      <c r="G16" s="156"/>
      <c r="I16" s="18"/>
      <c r="J16" s="18"/>
      <c r="K16" s="18"/>
    </row>
    <row r="17" spans="1:11" ht="15" customHeight="1" thickBot="1" x14ac:dyDescent="0.4">
      <c r="A17" s="230"/>
      <c r="B17" s="231"/>
      <c r="C17" s="232" t="s">
        <v>129</v>
      </c>
      <c r="D17" s="233">
        <v>500000</v>
      </c>
      <c r="E17" s="156"/>
      <c r="F17" s="156"/>
      <c r="G17" s="156"/>
      <c r="I17" s="18"/>
      <c r="J17" s="18"/>
      <c r="K17" s="18"/>
    </row>
    <row r="18" spans="1:11" ht="36.75" customHeight="1" x14ac:dyDescent="0.35">
      <c r="E18" s="57"/>
      <c r="F18" s="57"/>
      <c r="G18" s="57"/>
      <c r="I18" s="18"/>
      <c r="J18" s="18"/>
      <c r="K18" s="18"/>
    </row>
    <row r="19" spans="1:11" ht="15" customHeight="1" x14ac:dyDescent="0.35">
      <c r="E19" s="120"/>
      <c r="F19" s="57"/>
      <c r="G19" s="57"/>
      <c r="I19" s="40"/>
    </row>
    <row r="20" spans="1:11" ht="15" customHeight="1" x14ac:dyDescent="0.35">
      <c r="E20" s="57"/>
      <c r="F20" s="57"/>
      <c r="G20" s="57"/>
      <c r="I20" s="40"/>
    </row>
    <row r="21" spans="1:11" ht="15" hidden="1" customHeight="1" x14ac:dyDescent="0.35">
      <c r="E21" s="117"/>
      <c r="F21" s="117"/>
      <c r="G21" s="117"/>
      <c r="I21" s="40"/>
    </row>
    <row r="22" spans="1:11" ht="15" customHeight="1" x14ac:dyDescent="0.35">
      <c r="E22" s="120"/>
      <c r="F22" s="120"/>
      <c r="G22" s="57"/>
      <c r="I22" s="40"/>
    </row>
    <row r="23" spans="1:11" ht="15" customHeight="1" x14ac:dyDescent="0.35">
      <c r="E23" s="156"/>
    </row>
    <row r="24" spans="1:11" ht="15" customHeight="1" x14ac:dyDescent="0.35">
      <c r="F24" s="40"/>
      <c r="G24" s="40"/>
    </row>
    <row r="30" spans="1:11" ht="15" customHeight="1" x14ac:dyDescent="0.35">
      <c r="C30" s="156"/>
    </row>
    <row r="31" spans="1:11" ht="15" customHeight="1" x14ac:dyDescent="0.35">
      <c r="C31" s="156"/>
      <c r="E31" s="40"/>
    </row>
    <row r="32" spans="1:11" ht="15" customHeight="1" x14ac:dyDescent="0.35">
      <c r="C32" s="15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41</vt:i4>
      </vt:variant>
    </vt:vector>
  </HeadingPairs>
  <TitlesOfParts>
    <vt:vector size="48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Ruth Barlow - UKRI</cp:lastModifiedBy>
  <cp:lastPrinted>2020-08-24T12:50:26Z</cp:lastPrinted>
  <dcterms:created xsi:type="dcterms:W3CDTF">1998-01-04T14:28:05Z</dcterms:created>
  <dcterms:modified xsi:type="dcterms:W3CDTF">2021-10-19T13:44:07Z</dcterms:modified>
</cp:coreProperties>
</file>