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Offline\SSwa01\Downloads\"/>
    </mc:Choice>
  </mc:AlternateContent>
  <xr:revisionPtr revIDLastSave="0" documentId="13_ncr:1_{C05A495D-4D60-44D9-9EA2-CB80569BCC03}" xr6:coauthVersionLast="47" xr6:coauthVersionMax="47" xr10:uidLastSave="{00000000-0000-0000-0000-000000000000}"/>
  <bookViews>
    <workbookView xWindow="-108" yWindow="-108" windowWidth="30936" windowHeight="16896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 " sheetId="90" r:id="rId7"/>
    <sheet name="Revision_notes" sheetId="91" r:id="rId8"/>
  </sheets>
  <externalReferences>
    <externalReference r:id="rId9"/>
    <externalReference r:id="rId10"/>
  </externalReferences>
  <definedNames>
    <definedName name="A_datacols1">Table_A!#REF!</definedName>
    <definedName name="A_rowtags2">Table_A!#REF!</definedName>
    <definedName name="A_rowtags3">Table_A!#REF!</definedName>
    <definedName name="A_rowtags4">Table_A!#REF!</definedName>
    <definedName name="A_rowtags5">Table_A!#REF!</definedName>
    <definedName name="A_rowtags6">Table_A!#REF!</definedName>
    <definedName name="A_rowtags7">Table_A!#REF!</definedName>
    <definedName name="A_rowtags8">Table_A!#REF!</definedName>
    <definedName name="A_rowvar">Table_A!#REF!</definedName>
    <definedName name="B_datacols">Table_B!$A$14:$W$115</definedName>
    <definedName name="C_datacols">Table_C!#REF!</definedName>
    <definedName name="C_rowtags1">Table_C!#REF!</definedName>
    <definedName name="C_rowtags2">Table_C!#REF!</definedName>
    <definedName name="C_rowvar">Table_C!#REF!</definedName>
    <definedName name="D_datacols">Table_D!$A$11:$L$44</definedName>
    <definedName name="Date">Table_A!$F$2</definedName>
    <definedName name="DIS_WHCOUNT">'[1]C Student premium'!$M$65</definedName>
    <definedName name="E_datacols">Table_E!#REF!</definedName>
    <definedName name="E_rowtags1">Table_E!#REF!</definedName>
    <definedName name="E_rowvar">Table_E!#REF!</definedName>
    <definedName name="FECHEALTHFLAG">'[1]A Summary'!$N$2</definedName>
    <definedName name="Fund_Income">Table_E!#REF!</definedName>
    <definedName name="GCRF" localSheetId="6">[2]Table_A!#REF!</definedName>
    <definedName name="GCRF">Table_A!#REF!</definedName>
    <definedName name="HEIF_IND" localSheetId="6">[2]Table_A!#REF!</definedName>
    <definedName name="HEIF_IND">Table_A!#REF!</definedName>
    <definedName name="HEIF_MAIN">Table_A!$F$20</definedName>
    <definedName name="HEIF_SUPP">Table_A!$F$21</definedName>
    <definedName name="HEIF_TOT">Table_A!$F$22</definedName>
    <definedName name="HEIFLAG">'[1]A Summary'!$M$2</definedName>
    <definedName name="Inf_hiderows">Information!$T$12:$T$15</definedName>
    <definedName name="Inf_hiderows1">Information!$T$12</definedName>
    <definedName name="Inf_hiderows2" localSheetId="6">[2]Information!#REF!</definedName>
    <definedName name="Inf_hiderows2">Information!#REF!</definedName>
    <definedName name="Inf_hiderows3">Information!$T$13</definedName>
    <definedName name="Inf_hiderows4" localSheetId="6">[2]Information!#REF!</definedName>
    <definedName name="Inf_hiderows4">Information!#REF!</definedName>
    <definedName name="Inf_hiderows5" localSheetId="6">[2]Information!#REF!</definedName>
    <definedName name="Inf_hiderows5">Information!#REF!</definedName>
    <definedName name="Inf_hiderows6" localSheetId="6">[2]Information!#REF!</definedName>
    <definedName name="Inf_hiderows6">Information!#REF!</definedName>
    <definedName name="Inf_hiderows7" localSheetId="6">[2]Information!#REF!</definedName>
    <definedName name="Inf_hiderows7">Information!#REF!</definedName>
    <definedName name="Inf_hiderows8" localSheetId="6">[2]Information!#REF!</definedName>
    <definedName name="Inf_hiderows8">Information!#REF!</definedName>
    <definedName name="INSTNAME">Table_A!$B$4</definedName>
    <definedName name="KE_IND" localSheetId="6">[2]Table_A!#REF!</definedName>
    <definedName name="KE_IND">Table_A!#REF!</definedName>
    <definedName name="KE_MAINdis">Table_E!#REF!</definedName>
    <definedName name="KE_SUPP">Table_E!#REF!</definedName>
    <definedName name="KE_TOT">Table_E!#REF!</definedName>
    <definedName name="MEDDENTFLAG">'[1]A Summary'!$L$2</definedName>
    <definedName name="_xlnm.Print_Area" localSheetId="0">Information!$A$1:$K$21</definedName>
    <definedName name="_xlnm.Print_Area" localSheetId="1">Table_A!$A$1:$H$33</definedName>
    <definedName name="_xlnm.Print_Area" localSheetId="2">Table_B!$A$1:$W$115</definedName>
    <definedName name="_xlnm.Print_Area" localSheetId="3">Table_C!$A$1:$E$28</definedName>
    <definedName name="_xlnm.Print_Area" localSheetId="4">Table_D!$A$1:$L$43</definedName>
    <definedName name="_xlnm.Print_Area" localSheetId="5">Table_E!$A$1:$G$31</definedName>
    <definedName name="_xlnm.Print_Area" localSheetId="6">'Table_F '!$A$1:$E$23</definedName>
    <definedName name="_xlnm.Print_Titles" localSheetId="2">Table_B!$A$12:$IV$13</definedName>
    <definedName name="_xlnm.Print_Titles" localSheetId="4">Table_D!$A$9:$IV$10</definedName>
    <definedName name="PROVIDER">'[1]A Summary'!$J$2</definedName>
    <definedName name="QR_TOT">Table_A!#REF!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90" l="1"/>
  <c r="B31" i="87"/>
  <c r="B30" i="87"/>
  <c r="F25" i="87"/>
  <c r="F24" i="87"/>
  <c r="F23" i="87"/>
  <c r="C6" i="87"/>
  <c r="C5" i="87"/>
  <c r="D7" i="47"/>
  <c r="C5" i="47"/>
  <c r="C4" i="47"/>
  <c r="L2" i="47"/>
  <c r="B6" i="62"/>
  <c r="B5" i="62"/>
  <c r="E2" i="62"/>
  <c r="D8" i="18"/>
  <c r="D7" i="18"/>
  <c r="B5" i="18"/>
  <c r="B4" i="18"/>
  <c r="W2" i="18"/>
</calcChain>
</file>

<file path=xl/sharedStrings.xml><?xml version="1.0" encoding="utf-8"?>
<sst xmlns="http://schemas.openxmlformats.org/spreadsheetml/2006/main" count="682" uniqueCount="193">
  <si>
    <t>Total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</si>
  <si>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</si>
  <si>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</si>
  <si>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</si>
  <si>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</si>
  <si>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</si>
  <si>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</si>
  <si>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</si>
  <si>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</si>
  <si>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</si>
  <si>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</si>
  <si>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</si>
  <si>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</si>
  <si>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</si>
  <si>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</si>
  <si>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</si>
  <si>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</si>
  <si>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</si>
  <si>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</si>
  <si>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</si>
  <si>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</si>
  <si>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</si>
  <si>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</si>
  <si>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</si>
  <si>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>Quality score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</si>
  <si>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</si>
  <si>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</si>
  <si>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</si>
  <si>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</si>
  <si>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</si>
  <si>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</si>
  <si>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Sub-profile</t>
  </si>
  <si>
    <t>REF sub-profile (%)</t>
  </si>
  <si>
    <t>g = e x f</t>
  </si>
  <si>
    <t>i = g x h</t>
  </si>
  <si>
    <t>Main panel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</si>
  <si>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</si>
  <si>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</si>
  <si>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</si>
  <si>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</si>
  <si>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</si>
  <si>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</si>
  <si>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</si>
  <si>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</si>
  <si>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QR RDP supervision funds (£)</t>
  </si>
  <si>
    <t>QR RDP supervision funds total</t>
  </si>
  <si>
    <t>Mainstream QR funds total</t>
  </si>
  <si>
    <t>QR RDP supervision funds</t>
  </si>
  <si>
    <t>Mainstream QR funds including London weighting</t>
  </si>
  <si>
    <t>d=(a x 2)+(b x 3)+(c x 5)</t>
  </si>
  <si>
    <t>Innovate UK</t>
  </si>
  <si>
    <t>(a)</t>
  </si>
  <si>
    <t>(b)</t>
  </si>
  <si>
    <t xml:space="preserve">(c) 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</si>
  <si>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</si>
  <si>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</si>
  <si>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</si>
  <si>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</si>
  <si>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</si>
  <si>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</si>
  <si>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</si>
  <si>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>Income from NCB provision</t>
  </si>
  <si>
    <t>Notes:</t>
  </si>
  <si>
    <t>HEIF formula parameters</t>
  </si>
  <si>
    <t>Minimum threshold</t>
  </si>
  <si>
    <t>Maximum allocation</t>
  </si>
  <si>
    <t>Yearly moderation factor</t>
  </si>
  <si>
    <t>HEIF qualifying income</t>
  </si>
  <si>
    <t>Income from equipment and facilities</t>
  </si>
  <si>
    <t>Minimum allocation</t>
  </si>
  <si>
    <t>Total per year</t>
  </si>
  <si>
    <t>Maximum increase</t>
  </si>
  <si>
    <t>Maximum decrease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</si>
  <si>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</si>
  <si>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</si>
  <si>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</si>
  <si>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</si>
  <si>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</si>
  <si>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London-weighted research income (£)</t>
  </si>
  <si>
    <t>2017-18 Research income from charities (£)</t>
  </si>
  <si>
    <t>2017-18 Research income from businesses (£)</t>
  </si>
  <si>
    <t>2018-19 Research income from charities (£)</t>
  </si>
  <si>
    <t>2018-19 Research income from businesses (£)</t>
  </si>
  <si>
    <t>2018-19 income (£)</t>
  </si>
  <si>
    <t xml:space="preserve">HESA finance record/ OfS annual financial return </t>
  </si>
  <si>
    <t>2019-20 income (£)</t>
  </si>
  <si>
    <t>Sector</t>
  </si>
  <si>
    <t>All Providers</t>
  </si>
  <si>
    <t>2019-20 Research income from charities (£)</t>
  </si>
  <si>
    <t>2019-20 Research income from businesses (£)</t>
  </si>
  <si>
    <t>2022-23 grant tables</t>
  </si>
  <si>
    <t>Table A: 2022-23 Summary of allocations</t>
  </si>
  <si>
    <t>Table C: 2022-23 QR charity support fund and QR business research element</t>
  </si>
  <si>
    <t>Table D: 2022-23 QR RDP supervision funds</t>
  </si>
  <si>
    <t>Table F: 2022-23 HEIF formula parameters</t>
  </si>
  <si>
    <t>2022-23 Allocations (£)</t>
  </si>
  <si>
    <t>2020-21 Research income from charities (£)</t>
  </si>
  <si>
    <t>2020-21 Research income from businesses (£)</t>
  </si>
  <si>
    <t>2020-21 income (£)</t>
  </si>
  <si>
    <t>Table E: 2022-23 HEIF allocations</t>
  </si>
  <si>
    <t>Table B: 2022-23 Mainstream QR funds and London weighting</t>
  </si>
  <si>
    <t>Quality-related research (QR) funds</t>
  </si>
  <si>
    <t>Top-up allocation</t>
  </si>
  <si>
    <t xml:space="preserve">Total QR and HEIF grant </t>
  </si>
  <si>
    <t xml:space="preserve">Higher Education Innovation Funding (HEIF) </t>
  </si>
  <si>
    <t>Main allocation</t>
  </si>
  <si>
    <t>Total HEIF</t>
  </si>
  <si>
    <t>HEIF allocation</t>
  </si>
  <si>
    <t>Total HEIF (£)</t>
  </si>
  <si>
    <t>Total HEIF budget</t>
  </si>
  <si>
    <t xml:space="preserve">Provider: </t>
  </si>
  <si>
    <t>September 2022</t>
  </si>
  <si>
    <t>Total weighted qualifying income (£) using 2:3:5 ratio</t>
  </si>
  <si>
    <t>Variable</t>
  </si>
  <si>
    <t>A</t>
  </si>
  <si>
    <t>01</t>
  </si>
  <si>
    <t>Clinical Medicine</t>
  </si>
  <si>
    <t>Output</t>
  </si>
  <si>
    <t>Impact</t>
  </si>
  <si>
    <t>Environment</t>
  </si>
  <si>
    <t>02</t>
  </si>
  <si>
    <t>Public Health, Health Services and Primary Care</t>
  </si>
  <si>
    <t>03</t>
  </si>
  <si>
    <t>Allied Health Professions, Dentistry, Nursing and Pharmacy</t>
  </si>
  <si>
    <t>04</t>
  </si>
  <si>
    <t>Psychology, Psychiatry and Neuroscience</t>
  </si>
  <si>
    <t>05</t>
  </si>
  <si>
    <t>Biological Sciences</t>
  </si>
  <si>
    <t>06</t>
  </si>
  <si>
    <t>Agriculture, Food and Veterinary Sciences</t>
  </si>
  <si>
    <t>B</t>
  </si>
  <si>
    <t>07</t>
  </si>
  <si>
    <t>Earth Systems and Environmental Sciences</t>
  </si>
  <si>
    <t>08</t>
  </si>
  <si>
    <t>Chemistry</t>
  </si>
  <si>
    <t>09</t>
  </si>
  <si>
    <t>Physics</t>
  </si>
  <si>
    <t>10</t>
  </si>
  <si>
    <t>Mathematical Sciences</t>
  </si>
  <si>
    <t>11</t>
  </si>
  <si>
    <t>Computer Science and Informatics</t>
  </si>
  <si>
    <t>12</t>
  </si>
  <si>
    <t>Engineering</t>
  </si>
  <si>
    <t>C</t>
  </si>
  <si>
    <t>13</t>
  </si>
  <si>
    <t>Architecture, Built Environment and Planning</t>
  </si>
  <si>
    <t>14</t>
  </si>
  <si>
    <t>Geography and Environmental Studies</t>
  </si>
  <si>
    <t>15</t>
  </si>
  <si>
    <t>Archaeology</t>
  </si>
  <si>
    <t>16</t>
  </si>
  <si>
    <t>Economics and Econometrics</t>
  </si>
  <si>
    <t>17</t>
  </si>
  <si>
    <t>Business and Management Studies</t>
  </si>
  <si>
    <t>18</t>
  </si>
  <si>
    <t>Law</t>
  </si>
  <si>
    <t>19</t>
  </si>
  <si>
    <t>Politics and International Studies</t>
  </si>
  <si>
    <t>20</t>
  </si>
  <si>
    <t>Social Work and Social Policy</t>
  </si>
  <si>
    <t>21</t>
  </si>
  <si>
    <t>Sociology</t>
  </si>
  <si>
    <t>22</t>
  </si>
  <si>
    <t>Anthropology and Development Studies</t>
  </si>
  <si>
    <t>23</t>
  </si>
  <si>
    <t>Education</t>
  </si>
  <si>
    <t>24</t>
  </si>
  <si>
    <t>Sport and Exercise Sciences, Leisure and Tourism</t>
  </si>
  <si>
    <t>D</t>
  </si>
  <si>
    <t>25</t>
  </si>
  <si>
    <t>Area Studies</t>
  </si>
  <si>
    <t>26</t>
  </si>
  <si>
    <t>Modern Languages and Linguistics</t>
  </si>
  <si>
    <t>27</t>
  </si>
  <si>
    <t>English Language and Literature</t>
  </si>
  <si>
    <t>28</t>
  </si>
  <si>
    <t>History</t>
  </si>
  <si>
    <t>29</t>
  </si>
  <si>
    <t>Classics</t>
  </si>
  <si>
    <t>30</t>
  </si>
  <si>
    <t>Philosophy</t>
  </si>
  <si>
    <t>31</t>
  </si>
  <si>
    <t>Theology and Religious Studies</t>
  </si>
  <si>
    <t>32</t>
  </si>
  <si>
    <t>Art and Design: History, Practice and Theory</t>
  </si>
  <si>
    <t>33</t>
  </si>
  <si>
    <t>Music, Drama, Dance, Performing Arts, Film and Screen Studies</t>
  </si>
  <si>
    <t>34</t>
  </si>
  <si>
    <t>Communication, Cultural and Media Studies, Library and Information Management</t>
  </si>
  <si>
    <t>December 2023</t>
  </si>
  <si>
    <t>Research England - sector grant tables 2022 to 2023: Revision log</t>
  </si>
  <si>
    <t>December 2023: Corrected an error in Table E cell F20 'Total weighted qualifying income (£) using 2:3:5 ratio'</t>
  </si>
  <si>
    <t>Revision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</si>
</sst>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39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2"/>
      <color rgb="FF505160"/>
      <name val="Arial"/>
      <family val="2"/>
    </font>
    <font>
      <b/>
      <sz val="12"/>
      <color rgb="FFFF0000"/>
      <name val="Arial"/>
      <family val="2"/>
    </font>
    <font>
      <b/>
      <sz val="12"/>
      <color rgb="FF505160"/>
      <name val="Corbel"/>
      <family val="2"/>
    </font>
    <font>
      <sz val="12"/>
      <color theme="7" tint="-0.499984740745262"/>
      <name val="Arial"/>
      <family val="2"/>
    </font>
    <font>
      <b/>
      <sz val="12"/>
      <color rgb="FF505160"/>
      <name val="Arial"/>
      <family val="2"/>
    </font>
    <font>
      <sz val="12"/>
      <name val="MS Sans Serif"/>
    </font>
    <font>
      <b/>
      <sz val="12"/>
      <color rgb="FF676767"/>
      <name val="Arial"/>
      <family val="2"/>
    </font>
    <font>
      <sz val="12"/>
      <color rgb="FF676767"/>
      <name val="Arial"/>
      <family val="2"/>
    </font>
    <font>
      <b/>
      <sz val="14"/>
      <color rgb="FF2E2D62"/>
      <name val="Arial"/>
      <family val="2"/>
    </font>
    <font>
      <u/>
      <sz val="12"/>
      <color rgb="FF676767"/>
      <name val="Arial"/>
      <family val="2"/>
    </font>
    <font>
      <b/>
      <sz val="20"/>
      <color rgb="FF2E2D62"/>
      <name val="Arial"/>
      <family val="2"/>
    </font>
    <font>
      <b/>
      <sz val="14"/>
      <color rgb="FF676767"/>
      <name val="Arial"/>
      <family val="2"/>
    </font>
    <font>
      <b/>
      <sz val="14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0" fillId="0" borderId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52">
    <xf numFmtId="0" fontId="0" fillId="0" borderId="0" xfId="0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right"/>
    </xf>
    <xf numFmtId="0" fontId="24" fillId="18" borderId="0" xfId="0" applyFont="1" applyFill="1"/>
    <xf numFmtId="0" fontId="24" fillId="19" borderId="0" xfId="0" applyFont="1" applyFill="1"/>
    <xf numFmtId="0" fontId="26" fillId="0" borderId="0" xfId="0" applyFont="1"/>
    <xf numFmtId="0" fontId="27" fillId="0" borderId="0" xfId="0" applyFont="1" applyAlignment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/>
    <xf numFmtId="0" fontId="33" fillId="0" borderId="0" xfId="0" applyFont="1"/>
    <xf numFmtId="0" fontId="34" fillId="0" borderId="0" xfId="0" applyFont="1"/>
    <xf numFmtId="0" fontId="32" fillId="0" borderId="0" xfId="0" applyFont="1"/>
    <xf numFmtId="3" fontId="33" fillId="0" borderId="0" xfId="0" applyNumberFormat="1" applyFont="1"/>
    <xf numFmtId="49" fontId="33" fillId="0" borderId="0" xfId="0" applyNumberFormat="1" applyFont="1" applyAlignment="1">
      <alignment horizontal="right"/>
    </xf>
    <xf numFmtId="0" fontId="33" fillId="0" borderId="0" xfId="0" applyFont="1" applyFill="1"/>
    <xf numFmtId="0" fontId="32" fillId="0" borderId="0" xfId="0" applyFont="1" applyAlignment="1">
      <alignment horizontal="right"/>
    </xf>
    <xf numFmtId="0" fontId="32" fillId="0" borderId="0" xfId="0" applyFont="1" applyBorder="1" applyAlignment="1">
      <alignment horizontal="right"/>
    </xf>
    <xf numFmtId="0" fontId="32" fillId="0" borderId="0" xfId="0" applyFont="1" applyAlignment="1">
      <alignment horizontal="left"/>
    </xf>
    <xf numFmtId="0" fontId="32" fillId="0" borderId="0" xfId="0" applyFont="1" applyFill="1"/>
    <xf numFmtId="0" fontId="32" fillId="0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11" xfId="0" applyFont="1" applyBorder="1"/>
    <xf numFmtId="0" fontId="33" fillId="0" borderId="0" xfId="0" applyFont="1" applyAlignment="1">
      <alignment horizontal="right"/>
    </xf>
    <xf numFmtId="0" fontId="33" fillId="0" borderId="0" xfId="0" applyFont="1" applyFill="1" applyAlignment="1">
      <alignment horizontal="right"/>
    </xf>
    <xf numFmtId="3" fontId="33" fillId="0" borderId="0" xfId="0" applyNumberFormat="1" applyFont="1" applyFill="1" applyAlignment="1">
      <alignment horizontal="right"/>
    </xf>
    <xf numFmtId="0" fontId="33" fillId="0" borderId="0" xfId="0" applyFont="1" applyFill="1" applyBorder="1" applyAlignment="1">
      <alignment horizontal="right" vertical="top"/>
    </xf>
    <xf numFmtId="3" fontId="33" fillId="0" borderId="0" xfId="0" applyNumberFormat="1" applyFont="1" applyFill="1" applyBorder="1" applyAlignment="1">
      <alignment horizontal="right" vertical="top"/>
    </xf>
    <xf numFmtId="3" fontId="33" fillId="0" borderId="0" xfId="0" applyNumberFormat="1" applyFont="1" applyFill="1"/>
    <xf numFmtId="0" fontId="32" fillId="0" borderId="0" xfId="0" applyFont="1" applyAlignment="1">
      <alignment horizontal="right" wrapText="1"/>
    </xf>
    <xf numFmtId="0" fontId="32" fillId="0" borderId="0" xfId="0" applyFont="1" applyBorder="1"/>
    <xf numFmtId="0" fontId="33" fillId="0" borderId="18" xfId="0" applyFont="1" applyFill="1" applyBorder="1" applyAlignment="1">
      <alignment horizontal="right" vertical="center"/>
    </xf>
    <xf numFmtId="3" fontId="33" fillId="0" borderId="18" xfId="0" applyNumberFormat="1" applyFont="1" applyFill="1" applyBorder="1" applyAlignment="1">
      <alignment horizontal="right" vertical="center"/>
    </xf>
    <xf numFmtId="3" fontId="33" fillId="0" borderId="0" xfId="0" applyNumberFormat="1" applyFont="1" applyAlignment="1">
      <alignment horizontal="right"/>
    </xf>
    <xf numFmtId="0" fontId="33" fillId="0" borderId="0" xfId="0" applyFont="1" applyFill="1" applyAlignment="1">
      <alignment horizontal="center"/>
    </xf>
    <xf numFmtId="0" fontId="32" fillId="0" borderId="0" xfId="0" applyFont="1" applyFill="1" applyAlignment="1">
      <alignment horizontal="right"/>
    </xf>
    <xf numFmtId="0" fontId="33" fillId="0" borderId="12" xfId="0" applyFont="1" applyBorder="1"/>
    <xf numFmtId="0" fontId="33" fillId="0" borderId="12" xfId="0" applyFont="1" applyBorder="1" applyAlignment="1">
      <alignment horizontal="right"/>
    </xf>
    <xf numFmtId="3" fontId="32" fillId="0" borderId="0" xfId="0" applyNumberFormat="1" applyFont="1" applyAlignment="1">
      <alignment horizontal="right"/>
    </xf>
    <xf numFmtId="3" fontId="32" fillId="0" borderId="0" xfId="0" applyNumberFormat="1" applyFont="1"/>
    <xf numFmtId="0" fontId="32" fillId="0" borderId="20" xfId="0" applyFont="1" applyBorder="1"/>
    <xf numFmtId="0" fontId="33" fillId="0" borderId="20" xfId="0" applyFont="1" applyBorder="1"/>
    <xf numFmtId="0" fontId="33" fillId="0" borderId="20" xfId="0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0" xfId="0" applyNumberFormat="1" applyFont="1" applyBorder="1"/>
    <xf numFmtId="0" fontId="32" fillId="0" borderId="0" xfId="0" applyFont="1" applyFill="1" applyBorder="1"/>
    <xf numFmtId="0" fontId="32" fillId="0" borderId="0" xfId="0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/>
    <xf numFmtId="0" fontId="33" fillId="0" borderId="0" xfId="0" applyFont="1" applyFill="1" applyBorder="1"/>
    <xf numFmtId="3" fontId="32" fillId="0" borderId="0" xfId="0" applyNumberFormat="1" applyFont="1" applyFill="1"/>
    <xf numFmtId="3" fontId="33" fillId="0" borderId="0" xfId="0" applyNumberFormat="1" applyFont="1" applyAlignment="1">
      <alignment horizontal="left"/>
    </xf>
    <xf numFmtId="167" fontId="33" fillId="0" borderId="0" xfId="0" applyNumberFormat="1" applyFont="1"/>
    <xf numFmtId="3" fontId="33" fillId="0" borderId="0" xfId="0" applyNumberFormat="1" applyFont="1" applyFill="1" applyAlignment="1">
      <alignment horizontal="left"/>
    </xf>
    <xf numFmtId="3" fontId="33" fillId="0" borderId="0" xfId="0" applyNumberFormat="1" applyFont="1" applyBorder="1"/>
    <xf numFmtId="3" fontId="33" fillId="0" borderId="0" xfId="0" applyNumberFormat="1" applyFont="1" applyBorder="1" applyAlignment="1">
      <alignment horizontal="left"/>
    </xf>
    <xf numFmtId="3" fontId="33" fillId="0" borderId="0" xfId="0" applyNumberFormat="1" applyFont="1" applyFill="1" applyBorder="1" applyAlignment="1">
      <alignment horizontal="left"/>
    </xf>
    <xf numFmtId="3" fontId="32" fillId="0" borderId="0" xfId="0" applyNumberFormat="1" applyFont="1" applyAlignment="1">
      <alignment horizontal="left"/>
    </xf>
    <xf numFmtId="3" fontId="33" fillId="0" borderId="10" xfId="0" applyNumberFormat="1" applyFont="1" applyBorder="1" applyAlignment="1">
      <alignment horizontal="left"/>
    </xf>
    <xf numFmtId="3" fontId="33" fillId="0" borderId="10" xfId="0" applyNumberFormat="1" applyFont="1" applyBorder="1"/>
    <xf numFmtId="3" fontId="33" fillId="0" borderId="13" xfId="0" applyNumberFormat="1" applyFont="1" applyFill="1" applyBorder="1"/>
    <xf numFmtId="3" fontId="33" fillId="0" borderId="15" xfId="0" applyNumberFormat="1" applyFont="1" applyBorder="1" applyAlignment="1">
      <alignment horizontal="center"/>
    </xf>
    <xf numFmtId="3" fontId="33" fillId="0" borderId="10" xfId="0" applyNumberFormat="1" applyFont="1" applyBorder="1" applyAlignment="1">
      <alignment horizontal="center"/>
    </xf>
    <xf numFmtId="3" fontId="33" fillId="0" borderId="12" xfId="0" applyNumberFormat="1" applyFont="1" applyBorder="1" applyAlignment="1">
      <alignment horizontal="left" wrapText="1"/>
    </xf>
    <xf numFmtId="3" fontId="33" fillId="0" borderId="12" xfId="0" applyNumberFormat="1" applyFont="1" applyBorder="1" applyAlignment="1">
      <alignment horizontal="left"/>
    </xf>
    <xf numFmtId="3" fontId="33" fillId="0" borderId="12" xfId="0" applyNumberFormat="1" applyFont="1" applyBorder="1" applyAlignment="1">
      <alignment horizontal="right" wrapText="1"/>
    </xf>
    <xf numFmtId="3" fontId="33" fillId="0" borderId="12" xfId="0" applyNumberFormat="1" applyFont="1" applyBorder="1" applyAlignment="1">
      <alignment wrapText="1"/>
    </xf>
    <xf numFmtId="3" fontId="33" fillId="0" borderId="14" xfId="0" applyNumberFormat="1" applyFont="1" applyBorder="1" applyAlignment="1">
      <alignment horizontal="right" textRotation="90" wrapText="1"/>
    </xf>
    <xf numFmtId="3" fontId="33" fillId="0" borderId="18" xfId="0" applyNumberFormat="1" applyFont="1" applyFill="1" applyBorder="1" applyAlignment="1">
      <alignment horizontal="right" wrapText="1"/>
    </xf>
    <xf numFmtId="3" fontId="33" fillId="0" borderId="12" xfId="0" applyNumberFormat="1" applyFont="1" applyFill="1" applyBorder="1" applyAlignment="1">
      <alignment horizontal="right" wrapText="1"/>
    </xf>
    <xf numFmtId="3" fontId="33" fillId="0" borderId="12" xfId="0" applyNumberFormat="1" applyFont="1" applyFill="1" applyBorder="1" applyAlignment="1">
      <alignment horizontal="right" textRotation="90" wrapText="1"/>
    </xf>
    <xf numFmtId="3" fontId="33" fillId="0" borderId="14" xfId="0" applyNumberFormat="1" applyFont="1" applyFill="1" applyBorder="1" applyAlignment="1">
      <alignment horizontal="right" wrapText="1"/>
    </xf>
    <xf numFmtId="3" fontId="33" fillId="0" borderId="0" xfId="0" applyNumberFormat="1" applyFont="1" applyAlignment="1">
      <alignment wrapText="1"/>
    </xf>
    <xf numFmtId="3" fontId="33" fillId="0" borderId="0" xfId="0" applyNumberFormat="1" applyFont="1" applyBorder="1" applyAlignment="1">
      <alignment wrapText="1"/>
    </xf>
    <xf numFmtId="49" fontId="33" fillId="0" borderId="0" xfId="0" applyNumberFormat="1" applyFont="1" applyBorder="1" applyAlignment="1">
      <alignment horizontal="left" vertical="top" wrapText="1"/>
    </xf>
    <xf numFmtId="164" fontId="33" fillId="0" borderId="0" xfId="0" applyNumberFormat="1" applyFont="1" applyBorder="1" applyAlignment="1">
      <alignment horizontal="right" vertical="top" wrapText="1"/>
    </xf>
    <xf numFmtId="4" fontId="33" fillId="0" borderId="0" xfId="0" applyNumberFormat="1" applyFont="1" applyFill="1" applyBorder="1" applyAlignment="1">
      <alignment horizontal="right" vertical="top" wrapText="1"/>
    </xf>
    <xf numFmtId="3" fontId="33" fillId="0" borderId="0" xfId="0" applyNumberFormat="1" applyFont="1" applyBorder="1" applyAlignment="1">
      <alignment horizontal="right" vertical="top" wrapText="1"/>
    </xf>
    <xf numFmtId="3" fontId="33" fillId="0" borderId="0" xfId="0" applyNumberFormat="1" applyFont="1" applyBorder="1" applyAlignment="1">
      <alignment horizontal="right" wrapText="1"/>
    </xf>
    <xf numFmtId="49" fontId="33" fillId="0" borderId="0" xfId="0" applyNumberFormat="1" applyFont="1" applyBorder="1" applyAlignment="1">
      <alignment horizontal="left" vertical="top"/>
    </xf>
    <xf numFmtId="164" fontId="33" fillId="0" borderId="0" xfId="0" applyNumberFormat="1" applyFont="1" applyBorder="1" applyAlignment="1">
      <alignment vertical="top"/>
    </xf>
    <xf numFmtId="4" fontId="33" fillId="0" borderId="0" xfId="0" applyNumberFormat="1" applyFont="1" applyFill="1" applyBorder="1" applyAlignment="1">
      <alignment vertical="top"/>
    </xf>
    <xf numFmtId="3" fontId="33" fillId="0" borderId="0" xfId="0" applyNumberFormat="1" applyFont="1" applyBorder="1" applyAlignment="1">
      <alignment horizontal="right" vertical="top"/>
    </xf>
    <xf numFmtId="3" fontId="32" fillId="0" borderId="0" xfId="0" applyNumberFormat="1" applyFont="1" applyBorder="1" applyAlignment="1">
      <alignment horizontal="right" vertical="top"/>
    </xf>
    <xf numFmtId="3" fontId="33" fillId="0" borderId="0" xfId="0" applyNumberFormat="1" applyFont="1" applyFill="1" applyBorder="1" applyAlignment="1">
      <alignment vertical="top"/>
    </xf>
    <xf numFmtId="3" fontId="32" fillId="0" borderId="0" xfId="0" applyNumberFormat="1" applyFont="1" applyBorder="1" applyAlignment="1">
      <alignment vertical="top"/>
    </xf>
    <xf numFmtId="3" fontId="33" fillId="0" borderId="0" xfId="0" applyNumberFormat="1" applyFont="1" applyBorder="1" applyAlignment="1">
      <alignment vertical="top"/>
    </xf>
    <xf numFmtId="49" fontId="33" fillId="0" borderId="0" xfId="0" applyNumberFormat="1" applyFont="1"/>
    <xf numFmtId="49" fontId="33" fillId="0" borderId="0" xfId="0" applyNumberFormat="1" applyFont="1" applyAlignment="1">
      <alignment horizontal="left"/>
    </xf>
    <xf numFmtId="0" fontId="32" fillId="0" borderId="0" xfId="0" applyFont="1" applyAlignment="1">
      <alignment vertical="center"/>
    </xf>
    <xf numFmtId="3" fontId="33" fillId="0" borderId="25" xfId="0" applyNumberFormat="1" applyFont="1" applyBorder="1"/>
    <xf numFmtId="0" fontId="33" fillId="0" borderId="26" xfId="0" applyFont="1" applyFill="1" applyBorder="1" applyAlignment="1">
      <alignment horizontal="left"/>
    </xf>
    <xf numFmtId="3" fontId="33" fillId="0" borderId="26" xfId="0" applyNumberFormat="1" applyFont="1" applyBorder="1"/>
    <xf numFmtId="0" fontId="33" fillId="0" borderId="27" xfId="0" applyFont="1" applyFill="1" applyBorder="1" applyAlignment="1">
      <alignment horizontal="left"/>
    </xf>
    <xf numFmtId="3" fontId="33" fillId="0" borderId="27" xfId="0" applyNumberFormat="1" applyFont="1" applyFill="1" applyBorder="1"/>
    <xf numFmtId="0" fontId="33" fillId="0" borderId="27" xfId="0" applyFont="1" applyBorder="1"/>
    <xf numFmtId="4" fontId="33" fillId="0" borderId="0" xfId="0" applyNumberFormat="1" applyFont="1" applyFill="1" applyBorder="1"/>
    <xf numFmtId="0" fontId="33" fillId="0" borderId="0" xfId="0" applyFont="1" applyFill="1" applyAlignment="1">
      <alignment horizontal="left"/>
    </xf>
    <xf numFmtId="0" fontId="33" fillId="0" borderId="12" xfId="0" applyFont="1" applyFill="1" applyBorder="1" applyAlignment="1">
      <alignment horizontal="left"/>
    </xf>
    <xf numFmtId="166" fontId="33" fillId="0" borderId="12" xfId="0" applyNumberFormat="1" applyFont="1" applyFill="1" applyBorder="1"/>
    <xf numFmtId="166" fontId="33" fillId="0" borderId="0" xfId="0" applyNumberFormat="1" applyFont="1" applyFill="1" applyBorder="1"/>
    <xf numFmtId="0" fontId="32" fillId="0" borderId="22" xfId="0" applyFont="1" applyFill="1" applyBorder="1"/>
    <xf numFmtId="3" fontId="32" fillId="0" borderId="22" xfId="0" applyNumberFormat="1" applyFont="1" applyFill="1" applyBorder="1"/>
    <xf numFmtId="3" fontId="32" fillId="0" borderId="0" xfId="0" applyNumberFormat="1" applyFont="1" applyFill="1" applyBorder="1"/>
    <xf numFmtId="0" fontId="32" fillId="0" borderId="20" xfId="0" applyFont="1" applyFill="1" applyBorder="1" applyAlignment="1">
      <alignment vertical="center"/>
    </xf>
    <xf numFmtId="0" fontId="33" fillId="0" borderId="25" xfId="0" applyFont="1" applyFill="1" applyBorder="1"/>
    <xf numFmtId="3" fontId="33" fillId="0" borderId="27" xfId="0" applyNumberFormat="1" applyFont="1" applyBorder="1"/>
    <xf numFmtId="0" fontId="33" fillId="0" borderId="0" xfId="0" applyFont="1" applyFill="1" applyBorder="1" applyAlignment="1">
      <alignment horizontal="left"/>
    </xf>
    <xf numFmtId="0" fontId="32" fillId="0" borderId="22" xfId="0" applyFont="1" applyBorder="1"/>
    <xf numFmtId="0" fontId="32" fillId="0" borderId="0" xfId="0" applyFont="1" applyAlignment="1">
      <alignment horizontal="right"/>
    </xf>
    <xf numFmtId="3" fontId="33" fillId="0" borderId="15" xfId="0" applyNumberFormat="1" applyFont="1" applyBorder="1" applyAlignment="1">
      <alignment horizontal="right"/>
    </xf>
    <xf numFmtId="3" fontId="33" fillId="0" borderId="17" xfId="0" applyNumberFormat="1" applyFont="1" applyBorder="1" applyAlignment="1">
      <alignment horizontal="right" wrapText="1"/>
    </xf>
    <xf numFmtId="2" fontId="33" fillId="0" borderId="0" xfId="0" applyNumberFormat="1" applyFont="1" applyBorder="1" applyAlignment="1">
      <alignment horizontal="right" vertical="top" wrapText="1"/>
    </xf>
    <xf numFmtId="49" fontId="33" fillId="0" borderId="0" xfId="0" applyNumberFormat="1" applyFont="1" applyFill="1" applyAlignment="1">
      <alignment horizontal="left" vertical="top" wrapText="1"/>
    </xf>
    <xf numFmtId="3" fontId="33" fillId="0" borderId="0" xfId="0" applyNumberFormat="1" applyFont="1" applyFill="1" applyAlignment="1">
      <alignment horizontal="right" vertical="top" wrapText="1"/>
    </xf>
    <xf numFmtId="2" fontId="33" fillId="0" borderId="0" xfId="39" applyNumberFormat="1" applyFont="1" applyFill="1" applyAlignment="1">
      <alignment horizontal="right" vertical="top" wrapText="1"/>
    </xf>
    <xf numFmtId="2" fontId="33" fillId="0" borderId="0" xfId="0" applyNumberFormat="1" applyFont="1" applyFill="1" applyAlignment="1">
      <alignment horizontal="right" vertical="top" wrapText="1"/>
    </xf>
    <xf numFmtId="2" fontId="33" fillId="0" borderId="0" xfId="39" applyNumberFormat="1" applyFont="1" applyBorder="1" applyAlignment="1">
      <alignment horizontal="right" vertical="top" wrapText="1"/>
    </xf>
    <xf numFmtId="2" fontId="33" fillId="0" borderId="0" xfId="39" applyNumberFormat="1" applyFont="1" applyBorder="1" applyAlignment="1">
      <alignment horizontal="right" vertical="top"/>
    </xf>
    <xf numFmtId="2" fontId="33" fillId="0" borderId="0" xfId="0" applyNumberFormat="1" applyFont="1" applyBorder="1" applyAlignment="1">
      <alignment horizontal="right" vertical="top"/>
    </xf>
    <xf numFmtId="2" fontId="32" fillId="0" borderId="0" xfId="39" applyNumberFormat="1" applyFont="1" applyBorder="1" applyAlignment="1">
      <alignment horizontal="right" vertical="top"/>
    </xf>
    <xf numFmtId="2" fontId="32" fillId="0" borderId="0" xfId="0" applyNumberFormat="1" applyFont="1" applyBorder="1" applyAlignment="1">
      <alignment horizontal="right" vertical="top"/>
    </xf>
    <xf numFmtId="49" fontId="33" fillId="0" borderId="0" xfId="0" applyNumberFormat="1" applyFont="1" applyAlignment="1">
      <alignment horizontal="left" vertical="top" wrapText="1"/>
    </xf>
    <xf numFmtId="3" fontId="33" fillId="0" borderId="0" xfId="0" applyNumberFormat="1" applyFont="1" applyAlignment="1">
      <alignment horizontal="right" vertical="top" wrapText="1"/>
    </xf>
    <xf numFmtId="2" fontId="33" fillId="0" borderId="0" xfId="0" applyNumberFormat="1" applyFont="1" applyAlignment="1">
      <alignment horizontal="right" vertical="top" wrapText="1"/>
    </xf>
    <xf numFmtId="49" fontId="33" fillId="0" borderId="0" xfId="0" applyNumberFormat="1" applyFont="1" applyAlignment="1">
      <alignment horizontal="left" vertical="top"/>
    </xf>
    <xf numFmtId="3" fontId="33" fillId="0" borderId="0" xfId="0" applyNumberFormat="1" applyFont="1" applyAlignment="1">
      <alignment horizontal="right" vertical="top"/>
    </xf>
    <xf numFmtId="2" fontId="32" fillId="0" borderId="0" xfId="39" applyNumberFormat="1" applyFont="1" applyAlignment="1">
      <alignment horizontal="right" vertical="top"/>
    </xf>
    <xf numFmtId="2" fontId="32" fillId="0" borderId="0" xfId="0" applyNumberFormat="1" applyFont="1" applyAlignment="1">
      <alignment horizontal="right" vertical="top"/>
    </xf>
    <xf numFmtId="3" fontId="32" fillId="0" borderId="0" xfId="0" applyNumberFormat="1" applyFont="1" applyAlignment="1">
      <alignment horizontal="right" vertical="top"/>
    </xf>
    <xf numFmtId="2" fontId="32" fillId="0" borderId="0" xfId="39" applyNumberFormat="1" applyFont="1" applyAlignment="1">
      <alignment horizontal="right"/>
    </xf>
    <xf numFmtId="2" fontId="32" fillId="0" borderId="0" xfId="0" applyNumberFormat="1" applyFont="1" applyAlignment="1">
      <alignment horizontal="right"/>
    </xf>
    <xf numFmtId="49" fontId="33" fillId="0" borderId="0" xfId="0" applyNumberFormat="1" applyFont="1" applyAlignment="1">
      <alignment horizontal="left" wrapText="1"/>
    </xf>
    <xf numFmtId="2" fontId="32" fillId="0" borderId="0" xfId="0" applyNumberFormat="1" applyFont="1"/>
    <xf numFmtId="0" fontId="33" fillId="0" borderId="0" xfId="0" applyFont="1" applyAlignment="1"/>
    <xf numFmtId="0" fontId="33" fillId="0" borderId="0" xfId="0" applyFont="1" applyBorder="1"/>
    <xf numFmtId="3" fontId="32" fillId="0" borderId="0" xfId="0" applyNumberFormat="1" applyFont="1" applyFill="1" applyBorder="1" applyAlignment="1"/>
    <xf numFmtId="0" fontId="32" fillId="0" borderId="20" xfId="0" applyFont="1" applyBorder="1" applyAlignment="1">
      <alignment vertical="center"/>
    </xf>
    <xf numFmtId="0" fontId="32" fillId="0" borderId="12" xfId="0" applyFont="1" applyBorder="1"/>
    <xf numFmtId="0" fontId="32" fillId="0" borderId="12" xfId="0" applyFont="1" applyBorder="1" applyAlignment="1"/>
    <xf numFmtId="0" fontId="32" fillId="0" borderId="12" xfId="0" applyFont="1" applyFill="1" applyBorder="1" applyAlignment="1">
      <alignment horizontal="right" wrapText="1"/>
    </xf>
    <xf numFmtId="167" fontId="33" fillId="0" borderId="0" xfId="0" applyNumberFormat="1" applyFont="1" applyFill="1" applyBorder="1" applyAlignment="1">
      <alignment horizontal="left"/>
    </xf>
    <xf numFmtId="0" fontId="33" fillId="0" borderId="16" xfId="0" applyFont="1" applyBorder="1" applyAlignment="1">
      <alignment wrapText="1"/>
    </xf>
    <xf numFmtId="0" fontId="33" fillId="0" borderId="26" xfId="0" applyFont="1" applyBorder="1" applyAlignment="1">
      <alignment wrapText="1"/>
    </xf>
    <xf numFmtId="171" fontId="33" fillId="0" borderId="26" xfId="47" applyNumberFormat="1" applyFont="1" applyBorder="1" applyAlignment="1"/>
    <xf numFmtId="0" fontId="33" fillId="0" borderId="0" xfId="0" applyFont="1" applyBorder="1" applyAlignment="1">
      <alignment wrapText="1"/>
    </xf>
    <xf numFmtId="0" fontId="33" fillId="0" borderId="27" xfId="0" applyFont="1" applyBorder="1" applyAlignment="1">
      <alignment wrapText="1"/>
    </xf>
    <xf numFmtId="171" fontId="33" fillId="0" borderId="27" xfId="47" applyNumberFormat="1" applyFont="1" applyBorder="1" applyAlignment="1"/>
    <xf numFmtId="171" fontId="33" fillId="0" borderId="19" xfId="47" applyNumberFormat="1" applyFont="1" applyBorder="1" applyAlignment="1"/>
    <xf numFmtId="0" fontId="33" fillId="0" borderId="18" xfId="0" applyFont="1" applyBorder="1"/>
    <xf numFmtId="0" fontId="33" fillId="0" borderId="0" xfId="0" applyFont="1" applyBorder="1" applyAlignment="1"/>
    <xf numFmtId="0" fontId="33" fillId="0" borderId="18" xfId="0" applyFont="1" applyBorder="1" applyAlignment="1"/>
    <xf numFmtId="171" fontId="33" fillId="0" borderId="16" xfId="47" applyNumberFormat="1" applyFont="1" applyBorder="1" applyAlignment="1">
      <alignment horizontal="right"/>
    </xf>
    <xf numFmtId="171" fontId="33" fillId="0" borderId="16" xfId="47" applyNumberFormat="1" applyFont="1" applyBorder="1" applyAlignment="1"/>
    <xf numFmtId="0" fontId="33" fillId="0" borderId="16" xfId="0" applyFont="1" applyBorder="1" applyAlignment="1">
      <alignment horizontal="left" vertical="top" wrapText="1"/>
    </xf>
    <xf numFmtId="0" fontId="32" fillId="0" borderId="18" xfId="0" applyFont="1" applyFill="1" applyBorder="1" applyAlignment="1"/>
    <xf numFmtId="171" fontId="33" fillId="0" borderId="18" xfId="47" applyNumberFormat="1" applyFont="1" applyFill="1" applyBorder="1" applyAlignment="1"/>
    <xf numFmtId="0" fontId="33" fillId="0" borderId="20" xfId="0" applyFont="1" applyFill="1" applyBorder="1" applyAlignment="1">
      <alignment horizontal="left"/>
    </xf>
    <xf numFmtId="3" fontId="33" fillId="0" borderId="20" xfId="0" applyNumberFormat="1" applyFont="1" applyFill="1" applyBorder="1"/>
    <xf numFmtId="3" fontId="33" fillId="0" borderId="20" xfId="0" applyNumberFormat="1" applyFont="1" applyBorder="1"/>
    <xf numFmtId="0" fontId="32" fillId="0" borderId="0" xfId="0" applyFont="1" applyFill="1" applyBorder="1" applyAlignment="1"/>
    <xf numFmtId="0" fontId="33" fillId="0" borderId="20" xfId="0" applyFont="1" applyBorder="1" applyAlignment="1"/>
    <xf numFmtId="0" fontId="33" fillId="0" borderId="10" xfId="0" applyFont="1" applyBorder="1"/>
    <xf numFmtId="0" fontId="33" fillId="0" borderId="26" xfId="0" applyFont="1" applyFill="1" applyBorder="1" applyAlignment="1"/>
    <xf numFmtId="0" fontId="33" fillId="0" borderId="26" xfId="0" applyFont="1" applyFill="1" applyBorder="1"/>
    <xf numFmtId="3" fontId="33" fillId="0" borderId="26" xfId="0" applyNumberFormat="1" applyFont="1" applyBorder="1" applyAlignment="1">
      <alignment horizontal="right"/>
    </xf>
    <xf numFmtId="3" fontId="33" fillId="0" borderId="12" xfId="0" applyNumberFormat="1" applyFont="1" applyBorder="1" applyAlignment="1">
      <alignment horizontal="right"/>
    </xf>
    <xf numFmtId="0" fontId="32" fillId="0" borderId="22" xfId="0" applyFont="1" applyFill="1" applyBorder="1" applyAlignment="1"/>
    <xf numFmtId="0" fontId="35" fillId="0" borderId="0" xfId="0" applyFont="1"/>
    <xf numFmtId="3" fontId="32" fillId="0" borderId="0" xfId="0" applyNumberFormat="1" applyFont="1" applyFill="1" applyBorder="1" applyAlignment="1">
      <alignment wrapText="1"/>
    </xf>
    <xf numFmtId="3" fontId="32" fillId="0" borderId="0" xfId="0" applyNumberFormat="1" applyFont="1" applyFill="1" applyBorder="1" applyAlignment="1">
      <alignment horizontal="right" wrapText="1"/>
    </xf>
    <xf numFmtId="167" fontId="33" fillId="0" borderId="0" xfId="0" applyNumberFormat="1" applyFont="1" applyFill="1" applyBorder="1" applyAlignment="1">
      <alignment horizontal="right"/>
    </xf>
    <xf numFmtId="0" fontId="33" fillId="0" borderId="25" xfId="0" applyFont="1" applyBorder="1" applyAlignment="1">
      <alignment horizontal="left"/>
    </xf>
    <xf numFmtId="0" fontId="33" fillId="0" borderId="12" xfId="0" applyFont="1" applyBorder="1" applyAlignment="1">
      <alignment horizontal="left"/>
    </xf>
    <xf numFmtId="167" fontId="33" fillId="0" borderId="20" xfId="0" applyNumberFormat="1" applyFont="1" applyBorder="1" applyAlignment="1">
      <alignment horizontal="right"/>
    </xf>
    <xf numFmtId="168" fontId="32" fillId="0" borderId="20" xfId="0" applyNumberFormat="1" applyFont="1" applyBorder="1" applyAlignment="1">
      <alignment vertical="center"/>
    </xf>
    <xf numFmtId="170" fontId="33" fillId="0" borderId="20" xfId="0" applyNumberFormat="1" applyFont="1" applyBorder="1" applyAlignment="1">
      <alignment horizontal="right"/>
    </xf>
    <xf numFmtId="167" fontId="33" fillId="0" borderId="12" xfId="0" applyNumberFormat="1" applyFont="1" applyFill="1" applyBorder="1" applyAlignment="1">
      <alignment horizontal="left"/>
    </xf>
    <xf numFmtId="167" fontId="33" fillId="0" borderId="23" xfId="0" applyNumberFormat="1" applyFont="1" applyFill="1" applyBorder="1" applyAlignment="1">
      <alignment horizontal="left"/>
    </xf>
    <xf numFmtId="0" fontId="33" fillId="0" borderId="16" xfId="0" applyFont="1" applyFill="1" applyBorder="1"/>
    <xf numFmtId="169" fontId="33" fillId="0" borderId="16" xfId="0" applyNumberFormat="1" applyFont="1" applyFill="1" applyBorder="1" applyAlignment="1">
      <alignment horizontal="right"/>
    </xf>
    <xf numFmtId="167" fontId="33" fillId="0" borderId="28" xfId="0" applyNumberFormat="1" applyFont="1" applyFill="1" applyBorder="1" applyAlignment="1">
      <alignment horizontal="left"/>
    </xf>
    <xf numFmtId="9" fontId="33" fillId="0" borderId="28" xfId="39" applyFont="1" applyFill="1" applyBorder="1" applyAlignment="1">
      <alignment horizontal="right"/>
    </xf>
    <xf numFmtId="0" fontId="33" fillId="0" borderId="12" xfId="0" applyFont="1" applyFill="1" applyBorder="1"/>
    <xf numFmtId="169" fontId="33" fillId="0" borderId="12" xfId="0" applyNumberFormat="1" applyFont="1" applyFill="1" applyBorder="1" applyAlignment="1">
      <alignment horizontal="right"/>
    </xf>
    <xf numFmtId="167" fontId="33" fillId="0" borderId="19" xfId="0" applyNumberFormat="1" applyFont="1" applyFill="1" applyBorder="1" applyAlignment="1">
      <alignment horizontal="left"/>
    </xf>
    <xf numFmtId="9" fontId="33" fillId="0" borderId="19" xfId="39" applyFont="1" applyFill="1" applyBorder="1" applyAlignment="1">
      <alignment horizontal="right"/>
    </xf>
    <xf numFmtId="0" fontId="33" fillId="0" borderId="20" xfId="0" applyFont="1" applyFill="1" applyBorder="1"/>
    <xf numFmtId="167" fontId="33" fillId="0" borderId="20" xfId="0" applyNumberFormat="1" applyFont="1" applyFill="1" applyBorder="1" applyAlignment="1">
      <alignment horizontal="left"/>
    </xf>
    <xf numFmtId="167" fontId="33" fillId="0" borderId="24" xfId="0" applyNumberFormat="1" applyFont="1" applyFill="1" applyBorder="1" applyAlignment="1">
      <alignment horizontal="left"/>
    </xf>
    <xf numFmtId="0" fontId="37" fillId="0" borderId="0" xfId="0" applyFont="1"/>
    <xf numFmtId="0" fontId="33" fillId="0" borderId="0" xfId="0" applyFont="1" applyAlignment="1">
      <alignment horizontal="left"/>
    </xf>
    <xf numFmtId="3" fontId="37" fillId="0" borderId="0" xfId="0" applyNumberFormat="1" applyFont="1" applyFill="1" applyAlignment="1">
      <alignment horizontal="left"/>
    </xf>
    <xf numFmtId="0" fontId="32" fillId="0" borderId="0" xfId="0" applyFont="1" applyAlignment="1"/>
    <xf numFmtId="0" fontId="33" fillId="0" borderId="0" xfId="0" applyNumberFormat="1" applyFont="1" applyAlignment="1">
      <alignment horizontal="left"/>
    </xf>
    <xf numFmtId="3" fontId="37" fillId="0" borderId="0" xfId="0" applyNumberFormat="1" applyFont="1" applyFill="1" applyBorder="1" applyAlignment="1"/>
    <xf numFmtId="3" fontId="33" fillId="0" borderId="10" xfId="0" applyNumberFormat="1" applyFont="1" applyBorder="1" applyAlignment="1">
      <alignment horizontal="right"/>
    </xf>
    <xf numFmtId="49" fontId="33" fillId="0" borderId="0" xfId="0" applyNumberFormat="1" applyFont="1" applyBorder="1" applyAlignment="1">
      <alignment horizontal="right" vertical="top" wrapText="1"/>
    </xf>
    <xf numFmtId="49" fontId="33" fillId="0" borderId="0" xfId="0" applyNumberFormat="1" applyFont="1" applyFill="1" applyAlignment="1">
      <alignment horizontal="right" vertical="top" wrapText="1"/>
    </xf>
    <xf numFmtId="49" fontId="33" fillId="0" borderId="0" xfId="0" applyNumberFormat="1" applyFont="1" applyBorder="1" applyAlignment="1">
      <alignment horizontal="right" vertical="top"/>
    </xf>
    <xf numFmtId="49" fontId="33" fillId="0" borderId="0" xfId="0" applyNumberFormat="1" applyFont="1" applyAlignment="1">
      <alignment horizontal="right" vertical="top" wrapText="1"/>
    </xf>
    <xf numFmtId="49" fontId="33" fillId="0" borderId="0" xfId="0" applyNumberFormat="1" applyFont="1" applyAlignment="1">
      <alignment horizontal="right" vertical="top"/>
    </xf>
    <xf numFmtId="3" fontId="33" fillId="0" borderId="0" xfId="0" applyNumberFormat="1" applyFont="1" applyBorder="1" applyAlignment="1">
      <alignment horizontal="right"/>
    </xf>
    <xf numFmtId="3" fontId="33" fillId="0" borderId="0" xfId="0" applyNumberFormat="1" applyFont="1" applyAlignment="1">
      <alignment horizontal="left" wrapText="1"/>
    </xf>
    <xf numFmtId="3" fontId="33" fillId="0" borderId="0" xfId="0" applyNumberFormat="1" applyFont="1" applyFill="1" applyAlignment="1">
      <alignment horizontal="left" wrapText="1"/>
    </xf>
    <xf numFmtId="3" fontId="33" fillId="0" borderId="0" xfId="0" applyNumberFormat="1" applyFont="1" applyBorder="1" applyAlignment="1">
      <alignment horizontal="left" wrapText="1"/>
    </xf>
    <xf numFmtId="3" fontId="32" fillId="0" borderId="0" xfId="0" applyNumberFormat="1" applyFont="1" applyAlignment="1">
      <alignment horizontal="left" wrapText="1"/>
    </xf>
    <xf numFmtId="3" fontId="33" fillId="0" borderId="10" xfId="0" applyNumberFormat="1" applyFont="1" applyBorder="1" applyAlignment="1">
      <alignment horizontal="left" wrapText="1"/>
    </xf>
    <xf numFmtId="0" fontId="33" fillId="0" borderId="19" xfId="0" applyFont="1" applyBorder="1" applyAlignment="1"/>
    <xf numFmtId="0" fontId="33" fillId="0" borderId="0" xfId="0" applyFont="1" applyAlignment="1">
      <alignment vertical="top"/>
    </xf>
    <xf numFmtId="0" fontId="33" fillId="0" borderId="0" xfId="0" applyFont="1" applyFill="1" applyBorder="1" applyAlignment="1">
      <alignment vertical="top"/>
    </xf>
    <xf numFmtId="171" fontId="33" fillId="0" borderId="16" xfId="47" applyNumberFormat="1" applyFont="1" applyBorder="1" applyAlignment="1">
      <alignment vertical="top"/>
    </xf>
    <xf numFmtId="0" fontId="33" fillId="0" borderId="0" xfId="0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 vertical="center"/>
    </xf>
    <xf numFmtId="3" fontId="32" fillId="0" borderId="0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left" vertical="top"/>
    </xf>
    <xf numFmtId="167" fontId="33" fillId="0" borderId="10" xfId="0" applyNumberFormat="1" applyFont="1" applyBorder="1" applyAlignment="1">
      <alignment horizontal="right"/>
    </xf>
    <xf numFmtId="167" fontId="33" fillId="0" borderId="12" xfId="0" applyNumberFormat="1" applyFont="1" applyBorder="1" applyAlignment="1">
      <alignment horizontal="right"/>
    </xf>
    <xf numFmtId="167" fontId="33" fillId="0" borderId="0" xfId="0" applyNumberFormat="1" applyFont="1" applyAlignment="1">
      <alignment horizontal="right"/>
    </xf>
    <xf numFmtId="167" fontId="33" fillId="0" borderId="23" xfId="0" applyNumberFormat="1" applyFont="1" applyBorder="1" applyAlignment="1">
      <alignment horizontal="right"/>
    </xf>
    <xf numFmtId="167" fontId="33" fillId="0" borderId="24" xfId="0" applyNumberFormat="1" applyFont="1" applyBorder="1" applyAlignment="1">
      <alignment horizontal="right"/>
    </xf>
    <xf numFmtId="0" fontId="33" fillId="0" borderId="0" xfId="0" applyNumberFormat="1" applyFont="1" applyAlignment="1">
      <alignment horizontal="left" wrapText="1"/>
    </xf>
    <xf numFmtId="3" fontId="32" fillId="0" borderId="0" xfId="0" applyNumberFormat="1" applyFont="1" applyAlignment="1">
      <alignment wrapText="1"/>
    </xf>
    <xf numFmtId="3" fontId="33" fillId="0" borderId="10" xfId="0" applyNumberFormat="1" applyFont="1" applyBorder="1" applyAlignment="1">
      <alignment wrapText="1"/>
    </xf>
    <xf numFmtId="3" fontId="33" fillId="0" borderId="27" xfId="0" applyNumberFormat="1" applyFont="1" applyFill="1" applyBorder="1" applyAlignment="1">
      <alignment horizontal="right"/>
    </xf>
    <xf numFmtId="4" fontId="33" fillId="0" borderId="27" xfId="0" applyNumberFormat="1" applyFont="1" applyFill="1" applyBorder="1" applyAlignment="1">
      <alignment horizontal="right"/>
    </xf>
    <xf numFmtId="17" fontId="33" fillId="0" borderId="0" xfId="0" quotePrefix="1" applyNumberFormat="1" applyFont="1" applyFill="1" applyAlignment="1">
      <alignment horizontal="right"/>
    </xf>
    <xf numFmtId="0" fontId="25" fillId="0" borderId="0" xfId="48" applyFont="1" applyAlignment="1">
      <alignment horizontal="left"/>
    </xf>
    <xf numFmtId="0" fontId="36" fillId="0" borderId="0" xfId="0" applyFont="1" applyAlignment="1">
      <alignment horizontal="center" vertical="center"/>
    </xf>
    <xf numFmtId="49" fontId="36" fillId="0" borderId="0" xfId="0" applyNumberFormat="1" applyFont="1" applyAlignment="1">
      <alignment horizontal="center" vertical="center"/>
    </xf>
    <xf numFmtId="0" fontId="32" fillId="0" borderId="11" xfId="0" applyFont="1" applyBorder="1" applyAlignment="1">
      <alignment horizontal="right" wrapText="1"/>
    </xf>
    <xf numFmtId="0" fontId="33" fillId="0" borderId="0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right"/>
    </xf>
    <xf numFmtId="0" fontId="32" fillId="0" borderId="0" xfId="0" applyFont="1" applyFill="1" applyBorder="1" applyAlignment="1">
      <alignment horizontal="right" vertical="center"/>
    </xf>
    <xf numFmtId="3" fontId="33" fillId="0" borderId="0" xfId="0" applyNumberFormat="1" applyFont="1" applyAlignment="1">
      <alignment horizontal="center"/>
    </xf>
    <xf numFmtId="3" fontId="33" fillId="0" borderId="21" xfId="0" applyNumberFormat="1" applyFont="1" applyFill="1" applyBorder="1" applyAlignment="1">
      <alignment horizontal="center"/>
    </xf>
    <xf numFmtId="3" fontId="33" fillId="0" borderId="11" xfId="0" applyNumberFormat="1" applyFont="1" applyFill="1" applyBorder="1" applyAlignment="1">
      <alignment horizontal="center"/>
    </xf>
    <xf numFmtId="3" fontId="33" fillId="0" borderId="11" xfId="0" applyNumberFormat="1" applyFont="1" applyBorder="1" applyAlignment="1">
      <alignment horizontal="center"/>
    </xf>
    <xf numFmtId="3" fontId="33" fillId="0" borderId="13" xfId="0" applyNumberFormat="1" applyFont="1" applyBorder="1" applyAlignment="1">
      <alignment horizontal="center"/>
    </xf>
    <xf numFmtId="0" fontId="33" fillId="0" borderId="0" xfId="0" applyNumberFormat="1" applyFont="1" applyAlignment="1">
      <alignment horizontal="left"/>
    </xf>
    <xf numFmtId="3" fontId="37" fillId="0" borderId="0" xfId="0" applyNumberFormat="1" applyFont="1" applyFill="1" applyAlignment="1">
      <alignment horizontal="left" wrapText="1"/>
    </xf>
    <xf numFmtId="3" fontId="33" fillId="0" borderId="21" xfId="0" applyNumberFormat="1" applyFont="1" applyBorder="1" applyAlignment="1">
      <alignment horizontal="center"/>
    </xf>
    <xf numFmtId="0" fontId="32" fillId="0" borderId="0" xfId="0" applyFont="1" applyAlignment="1">
      <alignment horizontal="right"/>
    </xf>
    <xf numFmtId="0" fontId="32" fillId="0" borderId="20" xfId="0" applyFont="1" applyFill="1" applyBorder="1" applyAlignment="1">
      <alignment horizontal="left" wrapText="1"/>
    </xf>
    <xf numFmtId="0" fontId="33" fillId="0" borderId="20" xfId="0" applyFont="1" applyFill="1" applyBorder="1" applyAlignment="1">
      <alignment horizontal="left" wrapText="1"/>
    </xf>
    <xf numFmtId="0" fontId="33" fillId="0" borderId="0" xfId="0" applyFont="1" applyAlignment="1">
      <alignment horizontal="left" wrapText="1"/>
    </xf>
    <xf numFmtId="3" fontId="37" fillId="0" borderId="0" xfId="0" applyNumberFormat="1" applyFont="1" applyFill="1" applyBorder="1" applyAlignment="1">
      <alignment horizontal="left" wrapText="1"/>
    </xf>
    <xf numFmtId="3" fontId="38" fillId="0" borderId="0" xfId="0" applyNumberFormat="1" applyFont="1" applyAlignment="1">
      <alignment vertical="center" wrapText="1"/>
    </xf>
    <xf numFmtId="0" fontId="3" fillId="0" borderId="0" xfId="0" applyFo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3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76767"/>
      <color rgb="FF2E2D62"/>
      <color rgb="FF505160"/>
      <color rgb="FF66FF33"/>
      <color rgb="FFFFFF99"/>
      <color rgb="FF339933"/>
      <color rgb="FFEAEAEA"/>
      <color rgb="FFFF33CC"/>
      <color rgb="FF0080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kri.sharepoint.com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kri.sharepoint.com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09375" defaultRowHeight="15" x14ac:dyDescent="0.25"/>
  <cols>
    <col min="1" max="10" width="9.109375" style="2"/>
    <col min="11" max="11" width="25.33203125" style="2" customWidth="1"/>
    <col min="12" max="18" width="9.109375" style="2"/>
    <col min="19" max="20" width="9.109375" style="2" hidden="1" customWidth="1"/>
    <col min="21" max="16384" width="9.109375" style="2"/>
  </cols>
  <sheetData>
    <row r="2" spans="1:20" ht="124.5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20" ht="45.75" customHeight="1" x14ac:dyDescent="0.25">
      <c r="A3" s="231" t="s">
        <v>90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8"/>
      <c r="M3" s="8"/>
      <c r="N3" s="9"/>
      <c r="O3" s="9"/>
      <c r="P3" s="9"/>
      <c r="Q3" s="9"/>
    </row>
    <row r="4" spans="1:20" ht="45" customHeight="1" x14ac:dyDescent="0.25">
      <c r="A4" s="232" t="s">
        <v>86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10"/>
      <c r="M4" s="10"/>
      <c r="N4" s="9"/>
      <c r="O4" s="9"/>
      <c r="P4" s="9"/>
      <c r="Q4" s="9"/>
    </row>
    <row r="5" spans="1:20" ht="24.6" x14ac:dyDescent="0.25">
      <c r="A5" s="231" t="s">
        <v>87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10"/>
      <c r="M5" s="10"/>
      <c r="N5" s="9"/>
      <c r="O5" s="9"/>
      <c r="P5" s="9"/>
      <c r="Q5" s="9"/>
    </row>
    <row r="6" spans="1:20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6"/>
      <c r="M6" s="6"/>
    </row>
    <row r="7" spans="1:20" ht="17.399999999999999" x14ac:dyDescent="0.3">
      <c r="A7" s="13" t="s">
        <v>26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6"/>
      <c r="M7" s="6"/>
    </row>
    <row r="8" spans="1:20" ht="11.25" customHeight="1" x14ac:dyDescent="0.3">
      <c r="A8" s="1"/>
    </row>
    <row r="9" spans="1:20" ht="15" customHeight="1" x14ac:dyDescent="0.3">
      <c r="A9" s="230" t="s">
        <v>91</v>
      </c>
      <c r="B9" s="230"/>
      <c r="C9" s="230"/>
      <c r="D9" s="230"/>
      <c r="E9" s="230"/>
      <c r="F9" s="230"/>
      <c r="G9" s="230"/>
      <c r="H9" s="230"/>
      <c r="I9" s="230"/>
      <c r="J9" s="11"/>
      <c r="K9" s="11"/>
      <c r="L9" s="11"/>
      <c r="M9" s="11"/>
      <c r="N9" s="11"/>
      <c r="O9" s="11"/>
    </row>
    <row r="10" spans="1:20" ht="15" customHeight="1" x14ac:dyDescent="0.3">
      <c r="A10" s="230" t="s">
        <v>100</v>
      </c>
      <c r="B10" s="230"/>
      <c r="C10" s="230"/>
      <c r="D10" s="230"/>
      <c r="E10" s="230"/>
      <c r="F10" s="230"/>
      <c r="G10" s="230"/>
      <c r="H10" s="230"/>
      <c r="I10" s="230"/>
      <c r="J10" s="11"/>
      <c r="K10" s="11"/>
      <c r="L10" s="11"/>
      <c r="M10" s="11"/>
      <c r="N10" s="11"/>
      <c r="O10" s="11"/>
    </row>
    <row r="11" spans="1:20" ht="15" customHeight="1" x14ac:dyDescent="0.3">
      <c r="A11" s="230" t="s">
        <v>92</v>
      </c>
      <c r="B11" s="230"/>
      <c r="C11" s="230"/>
      <c r="D11" s="230"/>
      <c r="E11" s="230"/>
      <c r="F11" s="230"/>
      <c r="G11" s="230"/>
      <c r="H11" s="230"/>
      <c r="I11" s="230"/>
      <c r="J11" s="11"/>
      <c r="K11" s="11"/>
      <c r="L11" s="11"/>
      <c r="M11" s="11"/>
      <c r="N11" s="11"/>
      <c r="O11" s="11"/>
    </row>
    <row r="12" spans="1:20" ht="15" customHeight="1" x14ac:dyDescent="0.3">
      <c r="A12" s="230" t="s">
        <v>93</v>
      </c>
      <c r="B12" s="230"/>
      <c r="C12" s="230"/>
      <c r="D12" s="230"/>
      <c r="E12" s="230"/>
      <c r="F12" s="230"/>
      <c r="G12" s="230"/>
      <c r="H12" s="230"/>
      <c r="I12" s="230"/>
      <c r="J12" s="11"/>
      <c r="K12" s="11"/>
      <c r="L12" s="11"/>
      <c r="M12" s="11"/>
      <c r="N12" s="11"/>
      <c r="O12" s="11"/>
      <c r="S12" s="3" t="s">
        <v>73</v>
      </c>
      <c r="T12" s="4"/>
    </row>
    <row r="13" spans="1:20" ht="15" customHeight="1" x14ac:dyDescent="0.3">
      <c r="A13" s="230" t="s">
        <v>99</v>
      </c>
      <c r="B13" s="230"/>
      <c r="C13" s="230"/>
      <c r="D13" s="230"/>
      <c r="E13" s="230"/>
      <c r="F13" s="230"/>
      <c r="G13" s="230"/>
      <c r="H13" s="230"/>
      <c r="I13" s="230"/>
      <c r="J13" s="11"/>
      <c r="K13" s="11"/>
      <c r="L13" s="11"/>
      <c r="M13" s="11"/>
      <c r="N13" s="11"/>
      <c r="O13" s="11"/>
      <c r="S13" s="3" t="s">
        <v>74</v>
      </c>
      <c r="T13" s="5"/>
    </row>
    <row r="14" spans="1:20" ht="15" customHeight="1" x14ac:dyDescent="0.3">
      <c r="A14" s="230" t="s">
        <v>94</v>
      </c>
      <c r="B14" s="230"/>
      <c r="C14" s="230"/>
      <c r="D14" s="230"/>
      <c r="E14" s="230"/>
      <c r="F14" s="230"/>
      <c r="G14" s="230"/>
      <c r="H14" s="230"/>
      <c r="I14" s="230"/>
      <c r="J14" s="11"/>
      <c r="K14" s="11"/>
      <c r="L14" s="11"/>
      <c r="M14" s="11"/>
      <c r="N14" s="11"/>
      <c r="O14" s="11"/>
    </row>
    <row r="16" spans="1:20" x14ac:dyDescent="0.25">
      <c r="A16" s="230" t="s">
        <v>192</v>
      </c>
      <c r="B16" s="230"/>
      <c r="C16" s="230"/>
      <c r="D16" s="230"/>
      <c r="E16" s="230"/>
      <c r="F16" s="230"/>
      <c r="G16" s="230"/>
      <c r="H16" s="230"/>
      <c r="I16" s="230"/>
    </row>
  </sheetData>
  <mergeCells count="10">
    <mergeCell ref="A16:I16"/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  <hyperlink ref="A16" location="Revision_notes!A1" display="Revision notes" xr:uid="{3C8FCCD5-E185-44C6-B63D-55DF33AE68E8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34"/>
  <sheetViews>
    <sheetView showGridLines="0" zoomScaleNormal="100" workbookViewId="0"/>
  </sheetViews>
  <sheetFormatPr defaultColWidth="9.109375" defaultRowHeight="15" x14ac:dyDescent="0.25"/>
  <cols>
    <col min="1" max="1" width="16.44140625" style="12" customWidth="1"/>
    <col min="2" max="2" width="15.109375" style="12" customWidth="1"/>
    <col min="3" max="3" width="21.44140625" style="12" customWidth="1"/>
    <col min="4" max="4" width="31" style="12" customWidth="1"/>
    <col min="5" max="5" width="16" style="12" bestFit="1" customWidth="1"/>
    <col min="6" max="6" width="18.44140625" style="12" bestFit="1" customWidth="1"/>
    <col min="7" max="7" width="8.44140625" style="12" customWidth="1"/>
    <col min="8" max="8" width="10.44140625" style="12" customWidth="1"/>
    <col min="9" max="16384" width="9.109375" style="12"/>
  </cols>
  <sheetData>
    <row r="2" spans="1:8" ht="17.399999999999999" x14ac:dyDescent="0.3">
      <c r="A2" s="193" t="s">
        <v>91</v>
      </c>
      <c r="B2" s="14"/>
      <c r="C2" s="14"/>
      <c r="D2" s="15"/>
      <c r="E2" s="15"/>
      <c r="F2" s="16" t="s">
        <v>111</v>
      </c>
      <c r="G2" s="15"/>
    </row>
    <row r="3" spans="1:8" x14ac:dyDescent="0.25">
      <c r="D3" s="15"/>
      <c r="E3" s="15"/>
      <c r="F3" s="15"/>
      <c r="G3" s="15"/>
      <c r="H3" s="15"/>
    </row>
    <row r="4" spans="1:8" ht="15.6" x14ac:dyDescent="0.3">
      <c r="A4" s="18" t="s">
        <v>110</v>
      </c>
      <c r="B4" s="91" t="s">
        <v>86</v>
      </c>
      <c r="C4" s="14"/>
      <c r="D4" s="15"/>
      <c r="E4" s="15"/>
      <c r="F4" s="15"/>
      <c r="G4" s="15"/>
      <c r="H4" s="15"/>
    </row>
    <row r="5" spans="1:8" ht="15.6" x14ac:dyDescent="0.3">
      <c r="A5" s="18" t="s">
        <v>25</v>
      </c>
      <c r="B5" s="194" t="s">
        <v>87</v>
      </c>
      <c r="C5" s="14"/>
      <c r="D5" s="15"/>
      <c r="E5" s="15"/>
      <c r="F5" s="15"/>
      <c r="G5" s="15"/>
      <c r="H5" s="15"/>
    </row>
    <row r="6" spans="1:8" ht="15.6" x14ac:dyDescent="0.3">
      <c r="A6" s="14"/>
      <c r="B6" s="14"/>
      <c r="C6" s="14"/>
      <c r="D6" s="15"/>
      <c r="E6" s="15"/>
      <c r="F6" s="15"/>
      <c r="G6" s="15"/>
      <c r="H6" s="15"/>
    </row>
    <row r="7" spans="1:8" ht="16.2" thickBot="1" x14ac:dyDescent="0.3">
      <c r="A7" s="22" t="s">
        <v>29</v>
      </c>
      <c r="B7" s="22"/>
      <c r="C7" s="22"/>
      <c r="D7" s="23"/>
      <c r="E7" s="23"/>
      <c r="F7" s="23"/>
      <c r="G7" s="23"/>
      <c r="H7" s="24"/>
    </row>
    <row r="8" spans="1:8" ht="15.6" x14ac:dyDescent="0.3">
      <c r="A8" s="25"/>
      <c r="B8" s="25"/>
      <c r="C8" s="25"/>
      <c r="D8" s="25"/>
      <c r="E8" s="233" t="s">
        <v>95</v>
      </c>
      <c r="F8" s="233"/>
      <c r="G8" s="19"/>
      <c r="H8" s="19"/>
    </row>
    <row r="9" spans="1:8" x14ac:dyDescent="0.25">
      <c r="E9" s="26"/>
      <c r="F9" s="26"/>
    </row>
    <row r="10" spans="1:8" ht="15.6" x14ac:dyDescent="0.3">
      <c r="A10" s="14" t="s">
        <v>101</v>
      </c>
      <c r="B10" s="14"/>
      <c r="C10" s="14"/>
      <c r="D10" s="27" t="s">
        <v>17</v>
      </c>
      <c r="E10" s="28"/>
      <c r="F10" s="28">
        <v>1265619314</v>
      </c>
    </row>
    <row r="11" spans="1:8" ht="15.6" x14ac:dyDescent="0.3">
      <c r="D11" s="29" t="s">
        <v>2</v>
      </c>
      <c r="E11" s="30"/>
      <c r="F11" s="30">
        <v>37649138</v>
      </c>
      <c r="G11" s="31"/>
      <c r="H11" s="32"/>
    </row>
    <row r="12" spans="1:8" ht="15.6" x14ac:dyDescent="0.3">
      <c r="A12" s="33"/>
      <c r="B12" s="34"/>
      <c r="C12" s="34"/>
      <c r="D12" s="34" t="s">
        <v>48</v>
      </c>
      <c r="E12" s="35">
        <v>1303268452</v>
      </c>
      <c r="F12" s="36"/>
      <c r="G12" s="31"/>
      <c r="H12" s="32"/>
    </row>
    <row r="13" spans="1:8" ht="15.6" x14ac:dyDescent="0.3">
      <c r="A13" s="14"/>
      <c r="B13" s="14"/>
      <c r="C13" s="14"/>
      <c r="D13" s="27" t="s">
        <v>18</v>
      </c>
      <c r="E13" s="28"/>
      <c r="F13" s="28">
        <v>218521862</v>
      </c>
      <c r="G13" s="31"/>
      <c r="H13" s="32"/>
    </row>
    <row r="14" spans="1:8" ht="15.6" x14ac:dyDescent="0.3">
      <c r="A14" s="14"/>
      <c r="B14" s="14"/>
      <c r="C14" s="14"/>
      <c r="D14" s="27" t="s">
        <v>19</v>
      </c>
      <c r="E14" s="28"/>
      <c r="F14" s="28">
        <v>113669451</v>
      </c>
      <c r="G14" s="31"/>
      <c r="H14" s="32"/>
    </row>
    <row r="15" spans="1:8" ht="15.6" x14ac:dyDescent="0.3">
      <c r="A15" s="14"/>
      <c r="B15" s="14"/>
      <c r="C15" s="14"/>
      <c r="D15" s="27" t="s">
        <v>47</v>
      </c>
      <c r="E15" s="28"/>
      <c r="F15" s="28">
        <v>331766405</v>
      </c>
      <c r="G15" s="31"/>
      <c r="H15" s="32"/>
    </row>
    <row r="16" spans="1:8" ht="15.6" x14ac:dyDescent="0.3">
      <c r="A16" s="14"/>
      <c r="B16" s="14"/>
      <c r="C16" s="14"/>
      <c r="D16" s="27" t="s">
        <v>21</v>
      </c>
      <c r="E16" s="28"/>
      <c r="F16" s="28">
        <v>6774363</v>
      </c>
      <c r="G16" s="31"/>
      <c r="H16" s="32"/>
    </row>
    <row r="17" spans="1:8" s="17" customFormat="1" ht="15.6" x14ac:dyDescent="0.3">
      <c r="A17" s="21"/>
      <c r="B17" s="21"/>
      <c r="C17" s="21"/>
      <c r="D17" s="38" t="s">
        <v>28</v>
      </c>
      <c r="E17" s="28"/>
      <c r="F17" s="28">
        <v>1974000533</v>
      </c>
      <c r="G17" s="31"/>
      <c r="H17" s="31"/>
    </row>
    <row r="18" spans="1:8" x14ac:dyDescent="0.25">
      <c r="A18" s="39"/>
      <c r="B18" s="39"/>
      <c r="C18" s="39"/>
      <c r="D18" s="39"/>
      <c r="E18" s="40"/>
      <c r="F18" s="40"/>
    </row>
    <row r="19" spans="1:8" x14ac:dyDescent="0.25">
      <c r="E19" s="26"/>
      <c r="F19" s="26"/>
    </row>
    <row r="20" spans="1:8" s="17" customFormat="1" ht="15.6" x14ac:dyDescent="0.3">
      <c r="A20" s="14" t="s">
        <v>104</v>
      </c>
      <c r="B20" s="21"/>
      <c r="C20" s="21"/>
      <c r="D20" s="27" t="s">
        <v>105</v>
      </c>
      <c r="E20" s="28"/>
      <c r="F20" s="28">
        <v>240000000</v>
      </c>
      <c r="G20" s="31"/>
      <c r="H20" s="31"/>
    </row>
    <row r="21" spans="1:8" s="17" customFormat="1" ht="15.6" x14ac:dyDescent="0.3">
      <c r="A21" s="21"/>
      <c r="B21" s="21"/>
      <c r="C21" s="21"/>
      <c r="D21" s="26" t="s">
        <v>102</v>
      </c>
      <c r="E21" s="28"/>
      <c r="F21" s="28">
        <v>20000001</v>
      </c>
      <c r="G21" s="31"/>
      <c r="H21" s="31"/>
    </row>
    <row r="22" spans="1:8" s="17" customFormat="1" ht="15.6" x14ac:dyDescent="0.3">
      <c r="A22" s="21"/>
      <c r="B22" s="21"/>
      <c r="C22" s="21"/>
      <c r="D22" s="38" t="s">
        <v>106</v>
      </c>
      <c r="E22" s="28"/>
      <c r="F22" s="28">
        <v>260000001</v>
      </c>
      <c r="G22" s="31"/>
      <c r="H22" s="31"/>
    </row>
    <row r="23" spans="1:8" x14ac:dyDescent="0.25">
      <c r="A23" s="39"/>
      <c r="B23" s="39"/>
      <c r="C23" s="39"/>
      <c r="D23" s="39"/>
      <c r="E23" s="40"/>
      <c r="F23" s="40"/>
    </row>
    <row r="24" spans="1:8" x14ac:dyDescent="0.25">
      <c r="E24" s="26"/>
      <c r="F24" s="26"/>
    </row>
    <row r="25" spans="1:8" ht="15.6" x14ac:dyDescent="0.3">
      <c r="A25" s="14" t="s">
        <v>103</v>
      </c>
      <c r="B25" s="14"/>
      <c r="C25" s="14"/>
      <c r="E25" s="41"/>
      <c r="F25" s="41">
        <v>2234000534</v>
      </c>
      <c r="G25" s="42"/>
      <c r="H25" s="42"/>
    </row>
    <row r="26" spans="1:8" ht="16.2" thickBot="1" x14ac:dyDescent="0.35">
      <c r="A26" s="43"/>
      <c r="B26" s="43"/>
      <c r="C26" s="43"/>
      <c r="D26" s="44"/>
      <c r="E26" s="45"/>
      <c r="F26" s="46"/>
      <c r="G26" s="47"/>
      <c r="H26" s="47"/>
    </row>
    <row r="27" spans="1:8" ht="15.6" x14ac:dyDescent="0.3">
      <c r="A27" s="21"/>
      <c r="B27" s="21"/>
      <c r="C27" s="21"/>
      <c r="E27" s="26"/>
      <c r="F27" s="41"/>
      <c r="G27" s="42"/>
      <c r="H27" s="42"/>
    </row>
    <row r="28" spans="1:8" s="17" customFormat="1" ht="15.6" x14ac:dyDescent="0.3">
      <c r="A28" s="21" t="s">
        <v>27</v>
      </c>
      <c r="B28" s="21"/>
      <c r="C28" s="21"/>
      <c r="D28" s="27"/>
      <c r="E28" s="28"/>
      <c r="F28" s="28">
        <v>11703626</v>
      </c>
      <c r="G28" s="31"/>
      <c r="H28" s="31"/>
    </row>
    <row r="29" spans="1:8" s="17" customFormat="1" ht="15.6" x14ac:dyDescent="0.3">
      <c r="A29" s="48"/>
      <c r="B29" s="48"/>
      <c r="C29" s="48"/>
      <c r="D29" s="49"/>
      <c r="E29" s="49"/>
      <c r="F29" s="50"/>
      <c r="G29" s="51"/>
      <c r="H29" s="51"/>
    </row>
    <row r="30" spans="1:8" s="17" customFormat="1" ht="15.6" x14ac:dyDescent="0.3">
      <c r="A30" s="48"/>
      <c r="B30" s="52"/>
      <c r="C30" s="52"/>
      <c r="D30" s="49"/>
      <c r="E30" s="49"/>
      <c r="F30" s="50"/>
      <c r="G30" s="51"/>
      <c r="H30" s="51"/>
    </row>
    <row r="31" spans="1:8" s="17" customFormat="1" ht="15.75" customHeight="1" x14ac:dyDescent="0.25">
      <c r="A31" s="234"/>
      <c r="B31" s="234"/>
      <c r="C31" s="234"/>
      <c r="D31" s="234"/>
      <c r="E31" s="215"/>
      <c r="F31" s="50"/>
      <c r="G31" s="52"/>
      <c r="H31" s="51"/>
    </row>
    <row r="32" spans="1:8" s="17" customFormat="1" ht="15.75" customHeight="1" x14ac:dyDescent="0.25">
      <c r="A32" s="235"/>
      <c r="B32" s="235"/>
      <c r="C32" s="235"/>
      <c r="D32" s="235"/>
      <c r="E32" s="50"/>
      <c r="F32" s="50"/>
      <c r="G32" s="50"/>
      <c r="H32" s="51"/>
    </row>
    <row r="33" spans="1:8" s="17" customFormat="1" ht="15.6" x14ac:dyDescent="0.25">
      <c r="A33" s="236"/>
      <c r="B33" s="236"/>
      <c r="C33" s="236"/>
      <c r="D33" s="236"/>
      <c r="E33" s="216"/>
      <c r="F33" s="217"/>
      <c r="G33" s="50"/>
      <c r="H33" s="51"/>
    </row>
    <row r="34" spans="1:8" x14ac:dyDescent="0.25">
      <c r="D34" s="15"/>
      <c r="E34" s="15"/>
      <c r="F34" s="15"/>
      <c r="G34" s="15"/>
      <c r="H34" s="15"/>
    </row>
  </sheetData>
  <mergeCells count="4">
    <mergeCell ref="E8:F8"/>
    <mergeCell ref="A31:D31"/>
    <mergeCell ref="A32:D32"/>
    <mergeCell ref="A33:D33"/>
  </mergeCells>
  <pageMargins left="0.98425196850393704" right="0.82677165354330717" top="0.98425196850393704" bottom="0.55118110236220474" header="0.51181102362204722" footer="0.51181102362204722"/>
  <pageSetup paperSize="9" scale="98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X215"/>
  <sheetViews>
    <sheetView showGridLines="0" zoomScaleNormal="100" workbookViewId="0">
      <pane xSplit="4" ySplit="13" topLeftCell="E14" activePane="bottomRight" state="frozen"/>
      <selection pane="topRight" activeCell="F1" sqref="F1"/>
      <selection pane="bottomLeft" activeCell="A14" sqref="A14"/>
      <selection pane="bottomRight"/>
    </sheetView>
  </sheetViews>
  <sheetFormatPr defaultColWidth="9.109375" defaultRowHeight="15.6" x14ac:dyDescent="0.3"/>
  <cols>
    <col min="1" max="1" width="12.44140625" style="90" customWidth="1"/>
    <col min="2" max="2" width="3.88671875" style="16" customWidth="1"/>
    <col min="3" max="3" width="48.88671875" style="135" customWidth="1"/>
    <col min="4" max="4" width="18.33203125" style="90" bestFit="1" customWidth="1"/>
    <col min="5" max="9" width="8.88671875" style="15" customWidth="1"/>
    <col min="10" max="11" width="10.6640625" style="31" customWidth="1"/>
    <col min="12" max="12" width="10.5546875" style="31" customWidth="1"/>
    <col min="13" max="14" width="8.88671875" style="31" customWidth="1"/>
    <col min="15" max="15" width="10.5546875" style="31" customWidth="1"/>
    <col min="16" max="16" width="12" style="31" customWidth="1"/>
    <col min="17" max="17" width="10.44140625" style="31" customWidth="1"/>
    <col min="18" max="20" width="8.88671875" style="31" customWidth="1"/>
    <col min="21" max="21" width="12" style="31" customWidth="1"/>
    <col min="22" max="22" width="16.6640625" style="15" customWidth="1"/>
    <col min="23" max="23" width="22.5546875" style="42" customWidth="1"/>
    <col min="24" max="24" width="9.109375" style="15" customWidth="1"/>
    <col min="25" max="26" width="9.109375" style="15"/>
    <col min="27" max="27" width="9.109375" style="15" customWidth="1"/>
    <col min="28" max="16384" width="9.109375" style="15"/>
  </cols>
  <sheetData>
    <row r="1" spans="1:24" x14ac:dyDescent="0.3">
      <c r="A1" s="15"/>
      <c r="B1" s="237"/>
      <c r="C1" s="237"/>
      <c r="D1" s="15"/>
      <c r="V1" s="42"/>
      <c r="X1" s="31"/>
    </row>
    <row r="2" spans="1:24" ht="38.25" customHeight="1" x14ac:dyDescent="0.3">
      <c r="A2" s="243" t="s">
        <v>100</v>
      </c>
      <c r="B2" s="243"/>
      <c r="C2" s="243"/>
      <c r="D2" s="243"/>
      <c r="E2" s="53"/>
      <c r="F2" s="42"/>
      <c r="G2" s="42"/>
      <c r="H2" s="42"/>
      <c r="I2" s="4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36" t="str">
        <f>Date</f>
        <v>September 2022</v>
      </c>
    </row>
    <row r="3" spans="1:24" ht="15" customHeight="1" x14ac:dyDescent="0.3">
      <c r="A3" s="54"/>
      <c r="B3" s="36"/>
      <c r="C3" s="206"/>
      <c r="D3" s="15"/>
      <c r="V3" s="42"/>
    </row>
    <row r="4" spans="1:24" x14ac:dyDescent="0.3">
      <c r="A4" s="196" t="s">
        <v>110</v>
      </c>
      <c r="B4" s="91" t="str">
        <f>INSTNAME</f>
        <v>Sector</v>
      </c>
      <c r="C4" s="206"/>
      <c r="D4" s="42"/>
      <c r="E4" s="42"/>
      <c r="F4" s="42"/>
      <c r="G4" s="42"/>
      <c r="H4" s="42"/>
      <c r="I4" s="42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42"/>
    </row>
    <row r="5" spans="1:24" x14ac:dyDescent="0.3">
      <c r="A5" s="112" t="s">
        <v>25</v>
      </c>
      <c r="B5" s="242" t="str">
        <f>UKPRN</f>
        <v>All Providers</v>
      </c>
      <c r="C5" s="242"/>
      <c r="D5" s="15"/>
      <c r="V5" s="42"/>
    </row>
    <row r="6" spans="1:24" s="31" customFormat="1" ht="15" customHeight="1" x14ac:dyDescent="0.3">
      <c r="B6" s="28"/>
      <c r="C6" s="207"/>
      <c r="V6" s="53"/>
      <c r="W6" s="53"/>
    </row>
    <row r="7" spans="1:24" ht="14.25" customHeight="1" x14ac:dyDescent="0.3">
      <c r="A7" s="15"/>
      <c r="C7" s="54" t="s">
        <v>46</v>
      </c>
      <c r="D7" s="55">
        <f>SUM(V14:V215)</f>
        <v>1265619314</v>
      </c>
      <c r="V7" s="42"/>
      <c r="W7" s="31"/>
      <c r="X7" s="54"/>
    </row>
    <row r="8" spans="1:24" s="31" customFormat="1" ht="14.25" customHeight="1" x14ac:dyDescent="0.25">
      <c r="C8" s="54" t="s">
        <v>2</v>
      </c>
      <c r="D8" s="55">
        <f>SUM(W14:W215)</f>
        <v>37649138</v>
      </c>
      <c r="G8" s="15"/>
      <c r="H8" s="15"/>
      <c r="I8" s="15"/>
      <c r="W8" s="15"/>
      <c r="X8" s="56"/>
    </row>
    <row r="9" spans="1:24" x14ac:dyDescent="0.3">
      <c r="A9" s="57"/>
      <c r="B9" s="205"/>
      <c r="C9" s="208"/>
      <c r="D9" s="58"/>
      <c r="E9" s="58"/>
      <c r="F9" s="58"/>
      <c r="G9" s="58"/>
      <c r="H9" s="58"/>
      <c r="I9" s="58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42"/>
    </row>
    <row r="10" spans="1:24" x14ac:dyDescent="0.3">
      <c r="A10" s="60" t="s">
        <v>16</v>
      </c>
      <c r="B10" s="36"/>
      <c r="C10" s="206"/>
      <c r="D10" s="42"/>
      <c r="E10" s="42"/>
      <c r="F10" s="42"/>
      <c r="G10" s="42"/>
      <c r="H10" s="42"/>
      <c r="I10" s="42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42"/>
    </row>
    <row r="11" spans="1:24" ht="10.199999999999999" customHeight="1" thickBot="1" x14ac:dyDescent="0.35">
      <c r="A11" s="15"/>
      <c r="B11" s="41"/>
      <c r="C11" s="209"/>
      <c r="D11" s="42"/>
      <c r="E11" s="42"/>
      <c r="F11" s="42"/>
      <c r="G11" s="42"/>
      <c r="H11" s="42"/>
      <c r="I11" s="42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42"/>
    </row>
    <row r="12" spans="1:24" ht="15" x14ac:dyDescent="0.25">
      <c r="A12" s="61"/>
      <c r="B12" s="199"/>
      <c r="C12" s="210"/>
      <c r="D12" s="62"/>
      <c r="E12" s="240" t="s">
        <v>32</v>
      </c>
      <c r="F12" s="240"/>
      <c r="G12" s="240"/>
      <c r="H12" s="240"/>
      <c r="I12" s="241"/>
      <c r="J12" s="238" t="s">
        <v>22</v>
      </c>
      <c r="K12" s="239"/>
      <c r="L12" s="239"/>
      <c r="M12" s="239"/>
      <c r="N12" s="239"/>
      <c r="O12" s="63"/>
      <c r="P12" s="238" t="s">
        <v>20</v>
      </c>
      <c r="Q12" s="239"/>
      <c r="R12" s="239"/>
      <c r="S12" s="239"/>
      <c r="T12" s="239"/>
      <c r="U12" s="63"/>
      <c r="V12" s="64"/>
      <c r="W12" s="65"/>
    </row>
    <row r="13" spans="1:24" s="75" customFormat="1" ht="79.5" customHeight="1" x14ac:dyDescent="0.25">
      <c r="A13" s="66" t="s">
        <v>35</v>
      </c>
      <c r="B13" s="67" t="s">
        <v>9</v>
      </c>
      <c r="C13" s="66"/>
      <c r="D13" s="69" t="s">
        <v>31</v>
      </c>
      <c r="E13" s="68" t="s">
        <v>10</v>
      </c>
      <c r="F13" s="68" t="s">
        <v>11</v>
      </c>
      <c r="G13" s="68" t="s">
        <v>12</v>
      </c>
      <c r="H13" s="68" t="s">
        <v>13</v>
      </c>
      <c r="I13" s="70" t="s">
        <v>14</v>
      </c>
      <c r="J13" s="71" t="s">
        <v>10</v>
      </c>
      <c r="K13" s="72" t="s">
        <v>11</v>
      </c>
      <c r="L13" s="72" t="s">
        <v>12</v>
      </c>
      <c r="M13" s="72" t="s">
        <v>13</v>
      </c>
      <c r="N13" s="73" t="s">
        <v>14</v>
      </c>
      <c r="O13" s="74" t="s">
        <v>23</v>
      </c>
      <c r="P13" s="72" t="s">
        <v>10</v>
      </c>
      <c r="Q13" s="72" t="s">
        <v>11</v>
      </c>
      <c r="R13" s="72" t="s">
        <v>12</v>
      </c>
      <c r="S13" s="72" t="s">
        <v>13</v>
      </c>
      <c r="T13" s="73" t="s">
        <v>14</v>
      </c>
      <c r="U13" s="74" t="s">
        <v>0</v>
      </c>
      <c r="V13" s="68" t="s">
        <v>42</v>
      </c>
      <c r="W13" s="68" t="s">
        <v>43</v>
      </c>
    </row>
    <row r="14" spans="1:24" s="76" customFormat="1" ht="15" x14ac:dyDescent="0.25">
      <c r="A14" s="77" t="s">
        <v>114</v>
      </c>
      <c r="B14" s="200" t="s">
        <v>115</v>
      </c>
      <c r="C14" s="77" t="s">
        <v>116</v>
      </c>
      <c r="D14" s="77" t="s">
        <v>117</v>
      </c>
      <c r="E14" s="78">
        <v>39.147817284073099</v>
      </c>
      <c r="F14" s="78">
        <v>47.790204203161103</v>
      </c>
      <c r="G14" s="78">
        <v>12.0985105327147</v>
      </c>
      <c r="H14" s="78">
        <v>0.50969555616207196</v>
      </c>
      <c r="I14" s="78">
        <v>0.45377242388904099</v>
      </c>
      <c r="J14" s="79">
        <v>1577.7745</v>
      </c>
      <c r="K14" s="79">
        <v>1926.0886</v>
      </c>
      <c r="L14" s="79">
        <v>487.60629999999998</v>
      </c>
      <c r="M14" s="79">
        <v>20.542300000000001</v>
      </c>
      <c r="N14" s="79">
        <v>18.288399999999999</v>
      </c>
      <c r="O14" s="79">
        <v>3503.8631</v>
      </c>
      <c r="P14" s="79">
        <v>6311.098</v>
      </c>
      <c r="Q14" s="79">
        <v>1926.0889999999999</v>
      </c>
      <c r="R14" s="79">
        <v>0</v>
      </c>
      <c r="S14" s="79">
        <v>0</v>
      </c>
      <c r="T14" s="79">
        <v>0</v>
      </c>
      <c r="U14" s="79">
        <v>8237.1869999999999</v>
      </c>
      <c r="V14" s="80">
        <v>61515478</v>
      </c>
      <c r="W14" s="80">
        <v>2664931</v>
      </c>
    </row>
    <row r="15" spans="1:24" s="76" customFormat="1" ht="15" x14ac:dyDescent="0.25">
      <c r="A15" s="77" t="s">
        <v>114</v>
      </c>
      <c r="B15" s="200" t="s">
        <v>115</v>
      </c>
      <c r="C15" s="77" t="s">
        <v>116</v>
      </c>
      <c r="D15" s="77" t="s">
        <v>118</v>
      </c>
      <c r="E15" s="78">
        <v>69.612941964618003</v>
      </c>
      <c r="F15" s="78">
        <v>28.892216460313101</v>
      </c>
      <c r="G15" s="78">
        <v>1.49484157506885</v>
      </c>
      <c r="H15" s="78">
        <v>0</v>
      </c>
      <c r="I15" s="78">
        <v>0</v>
      </c>
      <c r="J15" s="79">
        <v>2805.6104</v>
      </c>
      <c r="K15" s="79">
        <v>1164.443</v>
      </c>
      <c r="L15" s="79">
        <v>60.246600000000001</v>
      </c>
      <c r="M15" s="79">
        <v>0</v>
      </c>
      <c r="N15" s="79">
        <v>0</v>
      </c>
      <c r="O15" s="79">
        <v>3970.0533999999998</v>
      </c>
      <c r="P15" s="79">
        <v>11222.441999999999</v>
      </c>
      <c r="Q15" s="79">
        <v>1164.443</v>
      </c>
      <c r="R15" s="79">
        <v>0</v>
      </c>
      <c r="S15" s="79">
        <v>0</v>
      </c>
      <c r="T15" s="79">
        <v>0</v>
      </c>
      <c r="U15" s="79">
        <v>12386.885</v>
      </c>
      <c r="V15" s="80">
        <v>30216268</v>
      </c>
      <c r="W15" s="80">
        <v>1340473</v>
      </c>
    </row>
    <row r="16" spans="1:24" s="76" customFormat="1" ht="15" x14ac:dyDescent="0.25">
      <c r="A16" s="77" t="s">
        <v>114</v>
      </c>
      <c r="B16" s="200" t="s">
        <v>115</v>
      </c>
      <c r="C16" s="77" t="s">
        <v>116</v>
      </c>
      <c r="D16" s="77" t="s">
        <v>119</v>
      </c>
      <c r="E16" s="78">
        <v>66.926934719499798</v>
      </c>
      <c r="F16" s="78">
        <v>30.473630995211298</v>
      </c>
      <c r="G16" s="78">
        <v>2.59943428528894</v>
      </c>
      <c r="H16" s="78">
        <v>0</v>
      </c>
      <c r="I16" s="78">
        <v>0</v>
      </c>
      <c r="J16" s="79">
        <v>2697.3562999999999</v>
      </c>
      <c r="K16" s="79">
        <v>1228.1787999999999</v>
      </c>
      <c r="L16" s="79">
        <v>104.765</v>
      </c>
      <c r="M16" s="79">
        <v>0</v>
      </c>
      <c r="N16" s="79">
        <v>0</v>
      </c>
      <c r="O16" s="79">
        <v>3925.5349999999999</v>
      </c>
      <c r="P16" s="79">
        <v>10789.424999999999</v>
      </c>
      <c r="Q16" s="79">
        <v>1228.1790000000001</v>
      </c>
      <c r="R16" s="79">
        <v>0</v>
      </c>
      <c r="S16" s="79">
        <v>0</v>
      </c>
      <c r="T16" s="79">
        <v>0</v>
      </c>
      <c r="U16" s="79">
        <v>12017.603999999999</v>
      </c>
      <c r="V16" s="80">
        <v>17652437</v>
      </c>
      <c r="W16" s="80">
        <v>895777</v>
      </c>
    </row>
    <row r="17" spans="1:23" s="76" customFormat="1" ht="30" x14ac:dyDescent="0.25">
      <c r="A17" s="77" t="s">
        <v>114</v>
      </c>
      <c r="B17" s="200" t="s">
        <v>120</v>
      </c>
      <c r="C17" s="77" t="s">
        <v>121</v>
      </c>
      <c r="D17" s="77" t="s">
        <v>117</v>
      </c>
      <c r="E17" s="78">
        <v>43.8611252073012</v>
      </c>
      <c r="F17" s="78">
        <v>46.6620433488362</v>
      </c>
      <c r="G17" s="78">
        <v>8.6337504643023504</v>
      </c>
      <c r="H17" s="78">
        <v>0.25390824862540401</v>
      </c>
      <c r="I17" s="78">
        <v>0.58917273093483002</v>
      </c>
      <c r="J17" s="79">
        <v>838.39229999999998</v>
      </c>
      <c r="K17" s="79">
        <v>891.93100000000004</v>
      </c>
      <c r="L17" s="79">
        <v>165.0316</v>
      </c>
      <c r="M17" s="79">
        <v>4.8533999999999997</v>
      </c>
      <c r="N17" s="79">
        <v>11.261900000000001</v>
      </c>
      <c r="O17" s="79">
        <v>1730.3232</v>
      </c>
      <c r="P17" s="79">
        <v>3353.569</v>
      </c>
      <c r="Q17" s="79">
        <v>891.93100000000004</v>
      </c>
      <c r="R17" s="79">
        <v>0</v>
      </c>
      <c r="S17" s="79">
        <v>0</v>
      </c>
      <c r="T17" s="79">
        <v>0</v>
      </c>
      <c r="U17" s="79">
        <v>4245.5</v>
      </c>
      <c r="V17" s="80">
        <v>31705480</v>
      </c>
      <c r="W17" s="80">
        <v>1452696</v>
      </c>
    </row>
    <row r="18" spans="1:23" s="76" customFormat="1" ht="30" x14ac:dyDescent="0.25">
      <c r="A18" s="77" t="s">
        <v>114</v>
      </c>
      <c r="B18" s="200" t="s">
        <v>120</v>
      </c>
      <c r="C18" s="77" t="s">
        <v>121</v>
      </c>
      <c r="D18" s="77" t="s">
        <v>118</v>
      </c>
      <c r="E18" s="78">
        <v>74.109672137150994</v>
      </c>
      <c r="F18" s="78">
        <v>22.637779823905198</v>
      </c>
      <c r="G18" s="78">
        <v>2.7424694083610999</v>
      </c>
      <c r="H18" s="78">
        <v>0.51007863058274505</v>
      </c>
      <c r="I18" s="78">
        <v>0</v>
      </c>
      <c r="J18" s="79">
        <v>1416.5842</v>
      </c>
      <c r="K18" s="79">
        <v>432.71440000000001</v>
      </c>
      <c r="L18" s="79">
        <v>52.421500000000002</v>
      </c>
      <c r="M18" s="79">
        <v>9.75</v>
      </c>
      <c r="N18" s="79">
        <v>0</v>
      </c>
      <c r="O18" s="79">
        <v>1849.2985000000001</v>
      </c>
      <c r="P18" s="79">
        <v>5666.3370000000004</v>
      </c>
      <c r="Q18" s="79">
        <v>432.714</v>
      </c>
      <c r="R18" s="79">
        <v>0</v>
      </c>
      <c r="S18" s="79">
        <v>0</v>
      </c>
      <c r="T18" s="79">
        <v>0</v>
      </c>
      <c r="U18" s="79">
        <v>6099.0510000000004</v>
      </c>
      <c r="V18" s="80">
        <v>14877879</v>
      </c>
      <c r="W18" s="80">
        <v>745743</v>
      </c>
    </row>
    <row r="19" spans="1:23" s="76" customFormat="1" ht="30" x14ac:dyDescent="0.25">
      <c r="A19" s="77" t="s">
        <v>114</v>
      </c>
      <c r="B19" s="200" t="s">
        <v>120</v>
      </c>
      <c r="C19" s="77" t="s">
        <v>121</v>
      </c>
      <c r="D19" s="77" t="s">
        <v>119</v>
      </c>
      <c r="E19" s="78">
        <v>70.873593541415005</v>
      </c>
      <c r="F19" s="78">
        <v>26.547700400483102</v>
      </c>
      <c r="G19" s="78">
        <v>2.3661480516178202</v>
      </c>
      <c r="H19" s="78">
        <v>0.21255800648401199</v>
      </c>
      <c r="I19" s="78">
        <v>0</v>
      </c>
      <c r="J19" s="79">
        <v>1337.895</v>
      </c>
      <c r="K19" s="79">
        <v>501.1463</v>
      </c>
      <c r="L19" s="79">
        <v>44.6663</v>
      </c>
      <c r="M19" s="79">
        <v>4.0125000000000002</v>
      </c>
      <c r="N19" s="79">
        <v>0</v>
      </c>
      <c r="O19" s="79">
        <v>1839.0413000000001</v>
      </c>
      <c r="P19" s="79">
        <v>5351.58</v>
      </c>
      <c r="Q19" s="79">
        <v>501.14600000000002</v>
      </c>
      <c r="R19" s="79">
        <v>0</v>
      </c>
      <c r="S19" s="79">
        <v>0</v>
      </c>
      <c r="T19" s="79">
        <v>0</v>
      </c>
      <c r="U19" s="79">
        <v>5852.7259999999997</v>
      </c>
      <c r="V19" s="80">
        <v>8596961</v>
      </c>
      <c r="W19" s="80">
        <v>491554</v>
      </c>
    </row>
    <row r="20" spans="1:23" s="76" customFormat="1" ht="30" x14ac:dyDescent="0.25">
      <c r="A20" s="77" t="s">
        <v>114</v>
      </c>
      <c r="B20" s="200" t="s">
        <v>122</v>
      </c>
      <c r="C20" s="77" t="s">
        <v>123</v>
      </c>
      <c r="D20" s="77" t="s">
        <v>117</v>
      </c>
      <c r="E20" s="78">
        <v>31.0444087627782</v>
      </c>
      <c r="F20" s="78">
        <v>51.332679879534403</v>
      </c>
      <c r="G20" s="78">
        <v>15.659603028148601</v>
      </c>
      <c r="H20" s="78">
        <v>1.1324370311788501</v>
      </c>
      <c r="I20" s="78">
        <v>0.83087129835997497</v>
      </c>
      <c r="J20" s="79">
        <v>1165.8510000000001</v>
      </c>
      <c r="K20" s="79">
        <v>1927.7628999999999</v>
      </c>
      <c r="L20" s="79">
        <v>588.08540000000005</v>
      </c>
      <c r="M20" s="79">
        <v>42.527900000000002</v>
      </c>
      <c r="N20" s="79">
        <v>31.2028</v>
      </c>
      <c r="O20" s="79">
        <v>3093.6138999999998</v>
      </c>
      <c r="P20" s="79">
        <v>4663.4040000000005</v>
      </c>
      <c r="Q20" s="79">
        <v>1927.7629999999999</v>
      </c>
      <c r="R20" s="79">
        <v>0</v>
      </c>
      <c r="S20" s="79">
        <v>0</v>
      </c>
      <c r="T20" s="79">
        <v>0</v>
      </c>
      <c r="U20" s="79">
        <v>6591.1670000000004</v>
      </c>
      <c r="V20" s="80">
        <v>49222972</v>
      </c>
      <c r="W20" s="80">
        <v>1322076</v>
      </c>
    </row>
    <row r="21" spans="1:23" s="76" customFormat="1" ht="30" x14ac:dyDescent="0.25">
      <c r="A21" s="77" t="s">
        <v>114</v>
      </c>
      <c r="B21" s="200" t="s">
        <v>122</v>
      </c>
      <c r="C21" s="77" t="s">
        <v>123</v>
      </c>
      <c r="D21" s="77" t="s">
        <v>118</v>
      </c>
      <c r="E21" s="78">
        <v>39.9780053466597</v>
      </c>
      <c r="F21" s="78">
        <v>44.261772995338497</v>
      </c>
      <c r="G21" s="78">
        <v>14.430194656027099</v>
      </c>
      <c r="H21" s="78">
        <v>1.33002700197477</v>
      </c>
      <c r="I21" s="78">
        <v>0</v>
      </c>
      <c r="J21" s="79">
        <v>1487.9613999999999</v>
      </c>
      <c r="K21" s="79">
        <v>1647.4011</v>
      </c>
      <c r="L21" s="79">
        <v>537.08460000000002</v>
      </c>
      <c r="M21" s="79">
        <v>49.502899999999997</v>
      </c>
      <c r="N21" s="79">
        <v>0</v>
      </c>
      <c r="O21" s="79">
        <v>3135.3624</v>
      </c>
      <c r="P21" s="79">
        <v>5951.8450000000003</v>
      </c>
      <c r="Q21" s="79">
        <v>1647.4010000000001</v>
      </c>
      <c r="R21" s="79">
        <v>0</v>
      </c>
      <c r="S21" s="79">
        <v>0</v>
      </c>
      <c r="T21" s="79">
        <v>0</v>
      </c>
      <c r="U21" s="79">
        <v>7599.2470000000003</v>
      </c>
      <c r="V21" s="80">
        <v>18537418</v>
      </c>
      <c r="W21" s="80">
        <v>522119</v>
      </c>
    </row>
    <row r="22" spans="1:23" s="76" customFormat="1" ht="30" x14ac:dyDescent="0.25">
      <c r="A22" s="77" t="s">
        <v>114</v>
      </c>
      <c r="B22" s="200" t="s">
        <v>122</v>
      </c>
      <c r="C22" s="77" t="s">
        <v>123</v>
      </c>
      <c r="D22" s="77" t="s">
        <v>119</v>
      </c>
      <c r="E22" s="78">
        <v>46.226804995553302</v>
      </c>
      <c r="F22" s="78">
        <v>39.3877910117141</v>
      </c>
      <c r="G22" s="78">
        <v>13.9959788960242</v>
      </c>
      <c r="H22" s="78">
        <v>0.389425096708369</v>
      </c>
      <c r="I22" s="78">
        <v>0</v>
      </c>
      <c r="J22" s="79">
        <v>1694.5174999999999</v>
      </c>
      <c r="K22" s="79">
        <v>1443.8225</v>
      </c>
      <c r="L22" s="79">
        <v>513.04499999999996</v>
      </c>
      <c r="M22" s="79">
        <v>14.275</v>
      </c>
      <c r="N22" s="79">
        <v>0</v>
      </c>
      <c r="O22" s="79">
        <v>3138.34</v>
      </c>
      <c r="P22" s="79">
        <v>6778.07</v>
      </c>
      <c r="Q22" s="79">
        <v>1443.8230000000001</v>
      </c>
      <c r="R22" s="79">
        <v>0</v>
      </c>
      <c r="S22" s="79">
        <v>0</v>
      </c>
      <c r="T22" s="79">
        <v>0</v>
      </c>
      <c r="U22" s="79">
        <v>8221.893</v>
      </c>
      <c r="V22" s="80">
        <v>12076983</v>
      </c>
      <c r="W22" s="80">
        <v>345731</v>
      </c>
    </row>
    <row r="23" spans="1:23" s="76" customFormat="1" ht="15" x14ac:dyDescent="0.25">
      <c r="A23" s="77" t="s">
        <v>114</v>
      </c>
      <c r="B23" s="200" t="s">
        <v>124</v>
      </c>
      <c r="C23" s="77" t="s">
        <v>125</v>
      </c>
      <c r="D23" s="77" t="s">
        <v>117</v>
      </c>
      <c r="E23" s="78">
        <v>33.047667040599698</v>
      </c>
      <c r="F23" s="78">
        <v>42.083378529177097</v>
      </c>
      <c r="G23" s="78">
        <v>21.587268021658701</v>
      </c>
      <c r="H23" s="78">
        <v>2.3119063812998202</v>
      </c>
      <c r="I23" s="78">
        <v>0.96978002726472401</v>
      </c>
      <c r="J23" s="79">
        <v>1122.4078</v>
      </c>
      <c r="K23" s="79">
        <v>1429.2904000000001</v>
      </c>
      <c r="L23" s="79">
        <v>733.17489999999998</v>
      </c>
      <c r="M23" s="79">
        <v>78.52</v>
      </c>
      <c r="N23" s="79">
        <v>32.936900000000001</v>
      </c>
      <c r="O23" s="79">
        <v>2551.6981999999998</v>
      </c>
      <c r="P23" s="79">
        <v>4489.6310000000003</v>
      </c>
      <c r="Q23" s="79">
        <v>1429.29</v>
      </c>
      <c r="R23" s="79">
        <v>0</v>
      </c>
      <c r="S23" s="79">
        <v>0</v>
      </c>
      <c r="T23" s="79">
        <v>0</v>
      </c>
      <c r="U23" s="79">
        <v>5918.9219999999996</v>
      </c>
      <c r="V23" s="80">
        <v>44202631</v>
      </c>
      <c r="W23" s="80">
        <v>1861566</v>
      </c>
    </row>
    <row r="24" spans="1:23" s="76" customFormat="1" ht="15" x14ac:dyDescent="0.25">
      <c r="A24" s="77" t="s">
        <v>114</v>
      </c>
      <c r="B24" s="200" t="s">
        <v>124</v>
      </c>
      <c r="C24" s="77" t="s">
        <v>125</v>
      </c>
      <c r="D24" s="77" t="s">
        <v>118</v>
      </c>
      <c r="E24" s="78">
        <v>59.380074613003103</v>
      </c>
      <c r="F24" s="78">
        <v>30.351413312693499</v>
      </c>
      <c r="G24" s="78">
        <v>8.2154659442724505</v>
      </c>
      <c r="H24" s="78">
        <v>2.0530461300309599</v>
      </c>
      <c r="I24" s="78">
        <v>0</v>
      </c>
      <c r="J24" s="79">
        <v>1917.9764</v>
      </c>
      <c r="K24" s="79">
        <v>980.35069999999996</v>
      </c>
      <c r="L24" s="79">
        <v>265.3596</v>
      </c>
      <c r="M24" s="79">
        <v>66.313400000000001</v>
      </c>
      <c r="N24" s="79">
        <v>0</v>
      </c>
      <c r="O24" s="79">
        <v>2898.3271</v>
      </c>
      <c r="P24" s="79">
        <v>7671.9059999999999</v>
      </c>
      <c r="Q24" s="79">
        <v>980.351</v>
      </c>
      <c r="R24" s="79">
        <v>0</v>
      </c>
      <c r="S24" s="79">
        <v>0</v>
      </c>
      <c r="T24" s="79">
        <v>0</v>
      </c>
      <c r="U24" s="79">
        <v>8652.2559999999994</v>
      </c>
      <c r="V24" s="80">
        <v>21106110</v>
      </c>
      <c r="W24" s="80">
        <v>893869</v>
      </c>
    </row>
    <row r="25" spans="1:23" s="76" customFormat="1" ht="15" x14ac:dyDescent="0.25">
      <c r="A25" s="77" t="s">
        <v>114</v>
      </c>
      <c r="B25" s="200" t="s">
        <v>124</v>
      </c>
      <c r="C25" s="77" t="s">
        <v>125</v>
      </c>
      <c r="D25" s="77" t="s">
        <v>119</v>
      </c>
      <c r="E25" s="78">
        <v>59.050709399250799</v>
      </c>
      <c r="F25" s="78">
        <v>28.114925654429499</v>
      </c>
      <c r="G25" s="78">
        <v>11.771175344449601</v>
      </c>
      <c r="H25" s="78">
        <v>1.0631896018701299</v>
      </c>
      <c r="I25" s="78">
        <v>0</v>
      </c>
      <c r="J25" s="79">
        <v>1785.9238</v>
      </c>
      <c r="K25" s="79">
        <v>850.30499999999995</v>
      </c>
      <c r="L25" s="79">
        <v>356.00630000000001</v>
      </c>
      <c r="M25" s="79">
        <v>32.155000000000001</v>
      </c>
      <c r="N25" s="79">
        <v>0</v>
      </c>
      <c r="O25" s="79">
        <v>2636.2287999999999</v>
      </c>
      <c r="P25" s="79">
        <v>7143.6949999999997</v>
      </c>
      <c r="Q25" s="79">
        <v>850.30499999999995</v>
      </c>
      <c r="R25" s="79">
        <v>0</v>
      </c>
      <c r="S25" s="79">
        <v>0</v>
      </c>
      <c r="T25" s="79">
        <v>0</v>
      </c>
      <c r="U25" s="79">
        <v>7994</v>
      </c>
      <c r="V25" s="80">
        <v>11742240</v>
      </c>
      <c r="W25" s="80">
        <v>555715</v>
      </c>
    </row>
    <row r="26" spans="1:23" s="76" customFormat="1" ht="15" x14ac:dyDescent="0.25">
      <c r="A26" s="77" t="s">
        <v>114</v>
      </c>
      <c r="B26" s="200" t="s">
        <v>126</v>
      </c>
      <c r="C26" s="77" t="s">
        <v>127</v>
      </c>
      <c r="D26" s="77" t="s">
        <v>117</v>
      </c>
      <c r="E26" s="78">
        <v>45.024523349389902</v>
      </c>
      <c r="F26" s="78">
        <v>41.427404886209601</v>
      </c>
      <c r="G26" s="78">
        <v>12.6262029066725</v>
      </c>
      <c r="H26" s="78">
        <v>0.52719432345899797</v>
      </c>
      <c r="I26" s="78">
        <v>0.39467453426898502</v>
      </c>
      <c r="J26" s="79">
        <v>1092.6686</v>
      </c>
      <c r="K26" s="79">
        <v>1005.3727</v>
      </c>
      <c r="L26" s="79">
        <v>306.41649999999998</v>
      </c>
      <c r="M26" s="79">
        <v>12.7941</v>
      </c>
      <c r="N26" s="79">
        <v>9.5780999999999992</v>
      </c>
      <c r="O26" s="79">
        <v>2098.0412999999999</v>
      </c>
      <c r="P26" s="79">
        <v>4370.6750000000002</v>
      </c>
      <c r="Q26" s="79">
        <v>1005.373</v>
      </c>
      <c r="R26" s="79">
        <v>0</v>
      </c>
      <c r="S26" s="79">
        <v>0</v>
      </c>
      <c r="T26" s="79">
        <v>0</v>
      </c>
      <c r="U26" s="79">
        <v>5376.0469999999996</v>
      </c>
      <c r="V26" s="80">
        <v>40148435</v>
      </c>
      <c r="W26" s="80">
        <v>902849</v>
      </c>
    </row>
    <row r="27" spans="1:23" s="76" customFormat="1" ht="15" x14ac:dyDescent="0.25">
      <c r="A27" s="77" t="s">
        <v>114</v>
      </c>
      <c r="B27" s="200" t="s">
        <v>126</v>
      </c>
      <c r="C27" s="77" t="s">
        <v>127</v>
      </c>
      <c r="D27" s="77" t="s">
        <v>118</v>
      </c>
      <c r="E27" s="78">
        <v>49.379111848227502</v>
      </c>
      <c r="F27" s="78">
        <v>43.0729501246986</v>
      </c>
      <c r="G27" s="78">
        <v>7.0650670229089698</v>
      </c>
      <c r="H27" s="78">
        <v>0.48287100416489198</v>
      </c>
      <c r="I27" s="78">
        <v>0</v>
      </c>
      <c r="J27" s="79">
        <v>1193.903</v>
      </c>
      <c r="K27" s="79">
        <v>1041.4306999999999</v>
      </c>
      <c r="L27" s="79">
        <v>170.82130000000001</v>
      </c>
      <c r="M27" s="79">
        <v>11.675000000000001</v>
      </c>
      <c r="N27" s="79">
        <v>0</v>
      </c>
      <c r="O27" s="79">
        <v>2235.3337000000001</v>
      </c>
      <c r="P27" s="79">
        <v>4775.6120000000001</v>
      </c>
      <c r="Q27" s="79">
        <v>1041.431</v>
      </c>
      <c r="R27" s="79">
        <v>0</v>
      </c>
      <c r="S27" s="79">
        <v>0</v>
      </c>
      <c r="T27" s="79">
        <v>0</v>
      </c>
      <c r="U27" s="79">
        <v>5817.0429999999997</v>
      </c>
      <c r="V27" s="80">
        <v>14189957</v>
      </c>
      <c r="W27" s="80">
        <v>281942</v>
      </c>
    </row>
    <row r="28" spans="1:23" s="76" customFormat="1" ht="15" x14ac:dyDescent="0.25">
      <c r="A28" s="77" t="s">
        <v>114</v>
      </c>
      <c r="B28" s="200" t="s">
        <v>126</v>
      </c>
      <c r="C28" s="77" t="s">
        <v>127</v>
      </c>
      <c r="D28" s="77" t="s">
        <v>119</v>
      </c>
      <c r="E28" s="78">
        <v>56.551282803845702</v>
      </c>
      <c r="F28" s="78">
        <v>37.038419126125298</v>
      </c>
      <c r="G28" s="78">
        <v>5.8444723502207498</v>
      </c>
      <c r="H28" s="78">
        <v>0.56582571980830298</v>
      </c>
      <c r="I28" s="78">
        <v>0</v>
      </c>
      <c r="J28" s="79">
        <v>1348.7538</v>
      </c>
      <c r="K28" s="79">
        <v>883.37</v>
      </c>
      <c r="L28" s="79">
        <v>139.3913</v>
      </c>
      <c r="M28" s="79">
        <v>13.494999999999999</v>
      </c>
      <c r="N28" s="79">
        <v>0</v>
      </c>
      <c r="O28" s="79">
        <v>2232.1237999999998</v>
      </c>
      <c r="P28" s="79">
        <v>5395.0150000000003</v>
      </c>
      <c r="Q28" s="79">
        <v>883.37</v>
      </c>
      <c r="R28" s="79">
        <v>0</v>
      </c>
      <c r="S28" s="79">
        <v>0</v>
      </c>
      <c r="T28" s="79">
        <v>0</v>
      </c>
      <c r="U28" s="79">
        <v>6278.3850000000002</v>
      </c>
      <c r="V28" s="80">
        <v>9222204</v>
      </c>
      <c r="W28" s="80">
        <v>232413</v>
      </c>
    </row>
    <row r="29" spans="1:23" s="76" customFormat="1" ht="15" x14ac:dyDescent="0.25">
      <c r="A29" s="77" t="s">
        <v>114</v>
      </c>
      <c r="B29" s="200" t="s">
        <v>128</v>
      </c>
      <c r="C29" s="77" t="s">
        <v>129</v>
      </c>
      <c r="D29" s="77" t="s">
        <v>117</v>
      </c>
      <c r="E29" s="78">
        <v>28.672928051260499</v>
      </c>
      <c r="F29" s="78">
        <v>53.319188602719798</v>
      </c>
      <c r="G29" s="78">
        <v>15.581586212381101</v>
      </c>
      <c r="H29" s="78">
        <v>1.5974063007691299</v>
      </c>
      <c r="I29" s="78">
        <v>0.828890832869429</v>
      </c>
      <c r="J29" s="79">
        <v>252.38200000000001</v>
      </c>
      <c r="K29" s="79">
        <v>469.32080000000002</v>
      </c>
      <c r="L29" s="79">
        <v>137.1507</v>
      </c>
      <c r="M29" s="79">
        <v>14.060499999999999</v>
      </c>
      <c r="N29" s="79">
        <v>7.2960000000000003</v>
      </c>
      <c r="O29" s="79">
        <v>721.70280000000002</v>
      </c>
      <c r="P29" s="79">
        <v>1009.528</v>
      </c>
      <c r="Q29" s="79">
        <v>469.32100000000003</v>
      </c>
      <c r="R29" s="79">
        <v>0</v>
      </c>
      <c r="S29" s="79">
        <v>0</v>
      </c>
      <c r="T29" s="79">
        <v>0</v>
      </c>
      <c r="U29" s="79">
        <v>1478.8489999999999</v>
      </c>
      <c r="V29" s="80">
        <v>11044076</v>
      </c>
      <c r="W29" s="80">
        <v>253270</v>
      </c>
    </row>
    <row r="30" spans="1:23" s="76" customFormat="1" ht="15" x14ac:dyDescent="0.25">
      <c r="A30" s="77" t="s">
        <v>114</v>
      </c>
      <c r="B30" s="200" t="s">
        <v>128</v>
      </c>
      <c r="C30" s="77" t="s">
        <v>129</v>
      </c>
      <c r="D30" s="77" t="s">
        <v>118</v>
      </c>
      <c r="E30" s="78">
        <v>56.213167202756402</v>
      </c>
      <c r="F30" s="78">
        <v>30.186933528691299</v>
      </c>
      <c r="G30" s="78">
        <v>10.6072767024187</v>
      </c>
      <c r="H30" s="78">
        <v>2.0368184887993501</v>
      </c>
      <c r="I30" s="78">
        <v>0.95580407733427997</v>
      </c>
      <c r="J30" s="79">
        <v>491.08390000000003</v>
      </c>
      <c r="K30" s="79">
        <v>263.71609999999998</v>
      </c>
      <c r="L30" s="79">
        <v>92.666200000000003</v>
      </c>
      <c r="M30" s="79">
        <v>17.793900000000001</v>
      </c>
      <c r="N30" s="79">
        <v>8.35</v>
      </c>
      <c r="O30" s="79">
        <v>754.79989999999998</v>
      </c>
      <c r="P30" s="79">
        <v>1964.335</v>
      </c>
      <c r="Q30" s="79">
        <v>263.71600000000001</v>
      </c>
      <c r="R30" s="79">
        <v>0</v>
      </c>
      <c r="S30" s="79">
        <v>0</v>
      </c>
      <c r="T30" s="79">
        <v>0</v>
      </c>
      <c r="U30" s="79">
        <v>2228.0509999999999</v>
      </c>
      <c r="V30" s="80">
        <v>5435056</v>
      </c>
      <c r="W30" s="80">
        <v>203203</v>
      </c>
    </row>
    <row r="31" spans="1:23" s="76" customFormat="1" ht="15" x14ac:dyDescent="0.25">
      <c r="A31" s="77" t="s">
        <v>114</v>
      </c>
      <c r="B31" s="200" t="s">
        <v>128</v>
      </c>
      <c r="C31" s="77" t="s">
        <v>129</v>
      </c>
      <c r="D31" s="77" t="s">
        <v>119</v>
      </c>
      <c r="E31" s="78">
        <v>51.814310733622598</v>
      </c>
      <c r="F31" s="78">
        <v>42.9807064937444</v>
      </c>
      <c r="G31" s="78">
        <v>5.2049827726330999</v>
      </c>
      <c r="H31" s="78">
        <v>0</v>
      </c>
      <c r="I31" s="78">
        <v>0</v>
      </c>
      <c r="J31" s="79">
        <v>452.65499999999997</v>
      </c>
      <c r="K31" s="79">
        <v>375.48379999999997</v>
      </c>
      <c r="L31" s="79">
        <v>45.471299999999999</v>
      </c>
      <c r="M31" s="79">
        <v>0</v>
      </c>
      <c r="N31" s="79">
        <v>0</v>
      </c>
      <c r="O31" s="79">
        <v>828.13879999999995</v>
      </c>
      <c r="P31" s="79">
        <v>1810.62</v>
      </c>
      <c r="Q31" s="79">
        <v>375.48399999999998</v>
      </c>
      <c r="R31" s="79">
        <v>0</v>
      </c>
      <c r="S31" s="79">
        <v>0</v>
      </c>
      <c r="T31" s="79">
        <v>0</v>
      </c>
      <c r="U31" s="79">
        <v>2186.1039999999998</v>
      </c>
      <c r="V31" s="80">
        <v>3211128</v>
      </c>
      <c r="W31" s="80">
        <v>109131</v>
      </c>
    </row>
    <row r="32" spans="1:23" s="76" customFormat="1" ht="15" x14ac:dyDescent="0.25">
      <c r="A32" s="77" t="s">
        <v>130</v>
      </c>
      <c r="B32" s="200" t="s">
        <v>131</v>
      </c>
      <c r="C32" s="77" t="s">
        <v>132</v>
      </c>
      <c r="D32" s="77" t="s">
        <v>117</v>
      </c>
      <c r="E32" s="78">
        <v>47.469488080721099</v>
      </c>
      <c r="F32" s="78">
        <v>44.073509791263199</v>
      </c>
      <c r="G32" s="78">
        <v>7.74968318867609</v>
      </c>
      <c r="H32" s="78">
        <v>0.416920514230607</v>
      </c>
      <c r="I32" s="78">
        <v>0.290398425108991</v>
      </c>
      <c r="J32" s="79">
        <v>595.59490000000005</v>
      </c>
      <c r="K32" s="79">
        <v>552.98590000000002</v>
      </c>
      <c r="L32" s="79">
        <v>97.234499999999997</v>
      </c>
      <c r="M32" s="79">
        <v>5.2310999999999996</v>
      </c>
      <c r="N32" s="79">
        <v>3.6436000000000002</v>
      </c>
      <c r="O32" s="79">
        <v>1148.5808</v>
      </c>
      <c r="P32" s="79">
        <v>2382.38</v>
      </c>
      <c r="Q32" s="79">
        <v>552.98599999999999</v>
      </c>
      <c r="R32" s="79">
        <v>0</v>
      </c>
      <c r="S32" s="79">
        <v>0</v>
      </c>
      <c r="T32" s="79">
        <v>0</v>
      </c>
      <c r="U32" s="79">
        <v>2935.366</v>
      </c>
      <c r="V32" s="80">
        <v>24155294</v>
      </c>
      <c r="W32" s="80">
        <v>189698</v>
      </c>
    </row>
    <row r="33" spans="1:23" s="76" customFormat="1" ht="15" x14ac:dyDescent="0.25">
      <c r="A33" s="77" t="s">
        <v>130</v>
      </c>
      <c r="B33" s="200" t="s">
        <v>131</v>
      </c>
      <c r="C33" s="77" t="s">
        <v>132</v>
      </c>
      <c r="D33" s="77" t="s">
        <v>118</v>
      </c>
      <c r="E33" s="78">
        <v>55.389037132678197</v>
      </c>
      <c r="F33" s="78">
        <v>39.772078361985798</v>
      </c>
      <c r="G33" s="78">
        <v>4.8388845053359804</v>
      </c>
      <c r="H33" s="78">
        <v>0</v>
      </c>
      <c r="I33" s="78">
        <v>0</v>
      </c>
      <c r="J33" s="79">
        <v>694.96069999999997</v>
      </c>
      <c r="K33" s="79">
        <v>499.0163</v>
      </c>
      <c r="L33" s="79">
        <v>60.713000000000001</v>
      </c>
      <c r="M33" s="79">
        <v>0</v>
      </c>
      <c r="N33" s="79">
        <v>0</v>
      </c>
      <c r="O33" s="79">
        <v>1193.9770000000001</v>
      </c>
      <c r="P33" s="79">
        <v>2779.8429999999998</v>
      </c>
      <c r="Q33" s="79">
        <v>499.01600000000002</v>
      </c>
      <c r="R33" s="79">
        <v>0</v>
      </c>
      <c r="S33" s="79">
        <v>0</v>
      </c>
      <c r="T33" s="79">
        <v>0</v>
      </c>
      <c r="U33" s="79">
        <v>3278.8589999999999</v>
      </c>
      <c r="V33" s="80">
        <v>8503455</v>
      </c>
      <c r="W33" s="80">
        <v>46595</v>
      </c>
    </row>
    <row r="34" spans="1:23" s="76" customFormat="1" ht="15" x14ac:dyDescent="0.25">
      <c r="A34" s="77" t="s">
        <v>130</v>
      </c>
      <c r="B34" s="200" t="s">
        <v>131</v>
      </c>
      <c r="C34" s="77" t="s">
        <v>132</v>
      </c>
      <c r="D34" s="77" t="s">
        <v>119</v>
      </c>
      <c r="E34" s="78">
        <v>58.619363553464702</v>
      </c>
      <c r="F34" s="78">
        <v>34.497588184661502</v>
      </c>
      <c r="G34" s="78">
        <v>6.8830482618737197</v>
      </c>
      <c r="H34" s="78">
        <v>0</v>
      </c>
      <c r="I34" s="78">
        <v>0</v>
      </c>
      <c r="J34" s="79">
        <v>687.8338</v>
      </c>
      <c r="K34" s="79">
        <v>404.79129999999998</v>
      </c>
      <c r="L34" s="79">
        <v>80.765000000000001</v>
      </c>
      <c r="M34" s="79">
        <v>0</v>
      </c>
      <c r="N34" s="79">
        <v>0</v>
      </c>
      <c r="O34" s="79">
        <v>1092.625</v>
      </c>
      <c r="P34" s="79">
        <v>2751.335</v>
      </c>
      <c r="Q34" s="79">
        <v>404.791</v>
      </c>
      <c r="R34" s="79">
        <v>0</v>
      </c>
      <c r="S34" s="79">
        <v>0</v>
      </c>
      <c r="T34" s="79">
        <v>0</v>
      </c>
      <c r="U34" s="79">
        <v>3156.1260000000002</v>
      </c>
      <c r="V34" s="80">
        <v>5122428</v>
      </c>
      <c r="W34" s="80">
        <v>22358</v>
      </c>
    </row>
    <row r="35" spans="1:23" s="76" customFormat="1" ht="15" x14ac:dyDescent="0.25">
      <c r="A35" s="77" t="s">
        <v>130</v>
      </c>
      <c r="B35" s="200" t="s">
        <v>133</v>
      </c>
      <c r="C35" s="77" t="s">
        <v>134</v>
      </c>
      <c r="D35" s="77" t="s">
        <v>117</v>
      </c>
      <c r="E35" s="78">
        <v>46.707586496472999</v>
      </c>
      <c r="F35" s="78">
        <v>49.203722707423601</v>
      </c>
      <c r="G35" s="78">
        <v>3.9221640913671498</v>
      </c>
      <c r="H35" s="78">
        <v>6.5754114880752404E-2</v>
      </c>
      <c r="I35" s="78">
        <v>0.10077258985555899</v>
      </c>
      <c r="J35" s="79">
        <v>556.19389999999999</v>
      </c>
      <c r="K35" s="79">
        <v>585.91790000000003</v>
      </c>
      <c r="L35" s="79">
        <v>46.705100000000002</v>
      </c>
      <c r="M35" s="79">
        <v>0.78300000000000003</v>
      </c>
      <c r="N35" s="79">
        <v>1.2</v>
      </c>
      <c r="O35" s="79">
        <v>1142.1119000000001</v>
      </c>
      <c r="P35" s="79">
        <v>2224.7759999999998</v>
      </c>
      <c r="Q35" s="79">
        <v>585.91800000000001</v>
      </c>
      <c r="R35" s="79">
        <v>0</v>
      </c>
      <c r="S35" s="79">
        <v>0</v>
      </c>
      <c r="T35" s="79">
        <v>0</v>
      </c>
      <c r="U35" s="79">
        <v>2810.694</v>
      </c>
      <c r="V35" s="80">
        <v>23129363</v>
      </c>
      <c r="W35" s="80">
        <v>477241</v>
      </c>
    </row>
    <row r="36" spans="1:23" s="76" customFormat="1" ht="15" x14ac:dyDescent="0.25">
      <c r="A36" s="77" t="s">
        <v>130</v>
      </c>
      <c r="B36" s="200" t="s">
        <v>133</v>
      </c>
      <c r="C36" s="77" t="s">
        <v>134</v>
      </c>
      <c r="D36" s="77" t="s">
        <v>118</v>
      </c>
      <c r="E36" s="78">
        <v>56.179874034262703</v>
      </c>
      <c r="F36" s="78">
        <v>35.907856902922397</v>
      </c>
      <c r="G36" s="78">
        <v>6.9052989586832396</v>
      </c>
      <c r="H36" s="78">
        <v>1.0069701041316801</v>
      </c>
      <c r="I36" s="78">
        <v>0</v>
      </c>
      <c r="J36" s="79">
        <v>668.98990000000003</v>
      </c>
      <c r="K36" s="79">
        <v>427.5908</v>
      </c>
      <c r="L36" s="79">
        <v>82.228300000000004</v>
      </c>
      <c r="M36" s="79">
        <v>11.991</v>
      </c>
      <c r="N36" s="79">
        <v>0</v>
      </c>
      <c r="O36" s="79">
        <v>1096.5807</v>
      </c>
      <c r="P36" s="79">
        <v>2675.96</v>
      </c>
      <c r="Q36" s="79">
        <v>427.59100000000001</v>
      </c>
      <c r="R36" s="79">
        <v>0</v>
      </c>
      <c r="S36" s="79">
        <v>0</v>
      </c>
      <c r="T36" s="79">
        <v>0</v>
      </c>
      <c r="U36" s="79">
        <v>3103.5509999999999</v>
      </c>
      <c r="V36" s="80">
        <v>8048808</v>
      </c>
      <c r="W36" s="80">
        <v>166551</v>
      </c>
    </row>
    <row r="37" spans="1:23" s="76" customFormat="1" ht="15" x14ac:dyDescent="0.25">
      <c r="A37" s="77" t="s">
        <v>130</v>
      </c>
      <c r="B37" s="200" t="s">
        <v>133</v>
      </c>
      <c r="C37" s="77" t="s">
        <v>134</v>
      </c>
      <c r="D37" s="77" t="s">
        <v>119</v>
      </c>
      <c r="E37" s="78">
        <v>57.866898540889103</v>
      </c>
      <c r="F37" s="78">
        <v>34.364714116050202</v>
      </c>
      <c r="G37" s="78">
        <v>7.5669112656939204</v>
      </c>
      <c r="H37" s="78">
        <v>0.201476077366814</v>
      </c>
      <c r="I37" s="78">
        <v>0</v>
      </c>
      <c r="J37" s="79">
        <v>682.13499999999999</v>
      </c>
      <c r="K37" s="79">
        <v>405.09129999999999</v>
      </c>
      <c r="L37" s="79">
        <v>89.198800000000006</v>
      </c>
      <c r="M37" s="79">
        <v>2.375</v>
      </c>
      <c r="N37" s="79">
        <v>0</v>
      </c>
      <c r="O37" s="79">
        <v>1087.2263</v>
      </c>
      <c r="P37" s="79">
        <v>2728.54</v>
      </c>
      <c r="Q37" s="79">
        <v>405.09100000000001</v>
      </c>
      <c r="R37" s="79">
        <v>0</v>
      </c>
      <c r="S37" s="79">
        <v>0</v>
      </c>
      <c r="T37" s="79">
        <v>0</v>
      </c>
      <c r="U37" s="79">
        <v>3133.6309999999999</v>
      </c>
      <c r="V37" s="80">
        <v>5085920</v>
      </c>
      <c r="W37" s="80">
        <v>106683</v>
      </c>
    </row>
    <row r="38" spans="1:23" s="76" customFormat="1" ht="15" x14ac:dyDescent="0.25">
      <c r="A38" s="77" t="s">
        <v>130</v>
      </c>
      <c r="B38" s="200" t="s">
        <v>135</v>
      </c>
      <c r="C38" s="77" t="s">
        <v>136</v>
      </c>
      <c r="D38" s="77" t="s">
        <v>117</v>
      </c>
      <c r="E38" s="78">
        <v>44.6289287564475</v>
      </c>
      <c r="F38" s="78">
        <v>50.487942879023301</v>
      </c>
      <c r="G38" s="78">
        <v>4.5440429533527</v>
      </c>
      <c r="H38" s="78">
        <v>0.15178840912674299</v>
      </c>
      <c r="I38" s="78">
        <v>0.18729700204968799</v>
      </c>
      <c r="J38" s="79">
        <v>792.55619999999999</v>
      </c>
      <c r="K38" s="79">
        <v>896.60530000000006</v>
      </c>
      <c r="L38" s="79">
        <v>80.696799999999996</v>
      </c>
      <c r="M38" s="79">
        <v>2.6956000000000002</v>
      </c>
      <c r="N38" s="79">
        <v>3.3262</v>
      </c>
      <c r="O38" s="79">
        <v>1689.1614999999999</v>
      </c>
      <c r="P38" s="79">
        <v>3170.2249999999999</v>
      </c>
      <c r="Q38" s="79">
        <v>896.60500000000002</v>
      </c>
      <c r="R38" s="79">
        <v>0</v>
      </c>
      <c r="S38" s="79">
        <v>0</v>
      </c>
      <c r="T38" s="79">
        <v>0</v>
      </c>
      <c r="U38" s="79">
        <v>4066.83</v>
      </c>
      <c r="V38" s="80">
        <v>33466185</v>
      </c>
      <c r="W38" s="80">
        <v>756751</v>
      </c>
    </row>
    <row r="39" spans="1:23" s="76" customFormat="1" ht="15" x14ac:dyDescent="0.25">
      <c r="A39" s="77" t="s">
        <v>130</v>
      </c>
      <c r="B39" s="200" t="s">
        <v>135</v>
      </c>
      <c r="C39" s="77" t="s">
        <v>136</v>
      </c>
      <c r="D39" s="77" t="s">
        <v>118</v>
      </c>
      <c r="E39" s="78">
        <v>49.744273261706901</v>
      </c>
      <c r="F39" s="78">
        <v>43.9785813230624</v>
      </c>
      <c r="G39" s="78">
        <v>6.0631669932653098</v>
      </c>
      <c r="H39" s="78">
        <v>0.213978421965448</v>
      </c>
      <c r="I39" s="78">
        <v>0</v>
      </c>
      <c r="J39" s="79">
        <v>883.39859999999999</v>
      </c>
      <c r="K39" s="79">
        <v>781.0068</v>
      </c>
      <c r="L39" s="79">
        <v>107.6746</v>
      </c>
      <c r="M39" s="79">
        <v>3.8</v>
      </c>
      <c r="N39" s="79">
        <v>0</v>
      </c>
      <c r="O39" s="79">
        <v>1664.4054000000001</v>
      </c>
      <c r="P39" s="79">
        <v>3533.5940000000001</v>
      </c>
      <c r="Q39" s="79">
        <v>781.00699999999995</v>
      </c>
      <c r="R39" s="79">
        <v>0</v>
      </c>
      <c r="S39" s="79">
        <v>0</v>
      </c>
      <c r="T39" s="79">
        <v>0</v>
      </c>
      <c r="U39" s="79">
        <v>4314.6009999999997</v>
      </c>
      <c r="V39" s="80">
        <v>11189569</v>
      </c>
      <c r="W39" s="80">
        <v>184557</v>
      </c>
    </row>
    <row r="40" spans="1:23" s="76" customFormat="1" ht="15" x14ac:dyDescent="0.25">
      <c r="A40" s="77" t="s">
        <v>130</v>
      </c>
      <c r="B40" s="200" t="s">
        <v>135</v>
      </c>
      <c r="C40" s="77" t="s">
        <v>136</v>
      </c>
      <c r="D40" s="77" t="s">
        <v>119</v>
      </c>
      <c r="E40" s="78">
        <v>62.440803995765499</v>
      </c>
      <c r="F40" s="78">
        <v>36.555468274883403</v>
      </c>
      <c r="G40" s="78">
        <v>1.00372772935108</v>
      </c>
      <c r="H40" s="78">
        <v>0</v>
      </c>
      <c r="I40" s="78">
        <v>0</v>
      </c>
      <c r="J40" s="79">
        <v>1108.8738000000001</v>
      </c>
      <c r="K40" s="79">
        <v>649.18129999999996</v>
      </c>
      <c r="L40" s="79">
        <v>17.824999999999999</v>
      </c>
      <c r="M40" s="79">
        <v>0</v>
      </c>
      <c r="N40" s="79">
        <v>0</v>
      </c>
      <c r="O40" s="79">
        <v>1758.0550000000001</v>
      </c>
      <c r="P40" s="79">
        <v>4435.4949999999999</v>
      </c>
      <c r="Q40" s="79">
        <v>649.18100000000004</v>
      </c>
      <c r="R40" s="79">
        <v>0</v>
      </c>
      <c r="S40" s="79">
        <v>0</v>
      </c>
      <c r="T40" s="79">
        <v>0</v>
      </c>
      <c r="U40" s="79">
        <v>5084.6760000000004</v>
      </c>
      <c r="V40" s="80">
        <v>8252487</v>
      </c>
      <c r="W40" s="80">
        <v>186091</v>
      </c>
    </row>
    <row r="41" spans="1:23" s="76" customFormat="1" ht="15" x14ac:dyDescent="0.25">
      <c r="A41" s="77" t="s">
        <v>130</v>
      </c>
      <c r="B41" s="200" t="s">
        <v>137</v>
      </c>
      <c r="C41" s="77" t="s">
        <v>138</v>
      </c>
      <c r="D41" s="77" t="s">
        <v>117</v>
      </c>
      <c r="E41" s="78">
        <v>44.494778181961003</v>
      </c>
      <c r="F41" s="78">
        <v>52.480186349734602</v>
      </c>
      <c r="G41" s="78">
        <v>2.8480154931444299</v>
      </c>
      <c r="H41" s="78">
        <v>0.111063656401722</v>
      </c>
      <c r="I41" s="78">
        <v>6.5956318758192106E-2</v>
      </c>
      <c r="J41" s="79">
        <v>906.37199999999996</v>
      </c>
      <c r="K41" s="79">
        <v>1069.0371</v>
      </c>
      <c r="L41" s="79">
        <v>58.014899999999997</v>
      </c>
      <c r="M41" s="79">
        <v>2.2624</v>
      </c>
      <c r="N41" s="79">
        <v>1.3435999999999999</v>
      </c>
      <c r="O41" s="79">
        <v>1975.4091000000001</v>
      </c>
      <c r="P41" s="79">
        <v>3625.4879999999998</v>
      </c>
      <c r="Q41" s="79">
        <v>1069.037</v>
      </c>
      <c r="R41" s="79">
        <v>0</v>
      </c>
      <c r="S41" s="79">
        <v>0</v>
      </c>
      <c r="T41" s="79">
        <v>0</v>
      </c>
      <c r="U41" s="79">
        <v>4694.5249999999996</v>
      </c>
      <c r="V41" s="80">
        <v>38631521</v>
      </c>
      <c r="W41" s="80">
        <v>909303</v>
      </c>
    </row>
    <row r="42" spans="1:23" s="76" customFormat="1" ht="15" x14ac:dyDescent="0.25">
      <c r="A42" s="77" t="s">
        <v>130</v>
      </c>
      <c r="B42" s="200" t="s">
        <v>137</v>
      </c>
      <c r="C42" s="77" t="s">
        <v>138</v>
      </c>
      <c r="D42" s="77" t="s">
        <v>118</v>
      </c>
      <c r="E42" s="78">
        <v>56.308461184753703</v>
      </c>
      <c r="F42" s="78">
        <v>37.832646734535501</v>
      </c>
      <c r="G42" s="78">
        <v>5.2680479399563902</v>
      </c>
      <c r="H42" s="78">
        <v>0.59084414075440195</v>
      </c>
      <c r="I42" s="78">
        <v>0</v>
      </c>
      <c r="J42" s="79">
        <v>1138.8554999999999</v>
      </c>
      <c r="K42" s="79">
        <v>765.17660000000001</v>
      </c>
      <c r="L42" s="79">
        <v>106.5479</v>
      </c>
      <c r="M42" s="79">
        <v>11.95</v>
      </c>
      <c r="N42" s="79">
        <v>0</v>
      </c>
      <c r="O42" s="79">
        <v>1904.0322000000001</v>
      </c>
      <c r="P42" s="79">
        <v>4555.4219999999996</v>
      </c>
      <c r="Q42" s="79">
        <v>765.17700000000002</v>
      </c>
      <c r="R42" s="79">
        <v>0</v>
      </c>
      <c r="S42" s="79">
        <v>0</v>
      </c>
      <c r="T42" s="79">
        <v>0</v>
      </c>
      <c r="U42" s="79">
        <v>5320.5990000000002</v>
      </c>
      <c r="V42" s="80">
        <v>13798539</v>
      </c>
      <c r="W42" s="80">
        <v>322955</v>
      </c>
    </row>
    <row r="43" spans="1:23" s="76" customFormat="1" ht="15" x14ac:dyDescent="0.25">
      <c r="A43" s="77" t="s">
        <v>130</v>
      </c>
      <c r="B43" s="200" t="s">
        <v>137</v>
      </c>
      <c r="C43" s="77" t="s">
        <v>138</v>
      </c>
      <c r="D43" s="77" t="s">
        <v>119</v>
      </c>
      <c r="E43" s="78">
        <v>53.530937197782997</v>
      </c>
      <c r="F43" s="78">
        <v>40.447857910781899</v>
      </c>
      <c r="G43" s="78">
        <v>5.7567267050558897</v>
      </c>
      <c r="H43" s="78">
        <v>0.26447818637918902</v>
      </c>
      <c r="I43" s="78">
        <v>0</v>
      </c>
      <c r="J43" s="79">
        <v>1090.4413</v>
      </c>
      <c r="K43" s="79">
        <v>823.93499999999995</v>
      </c>
      <c r="L43" s="79">
        <v>117.2663</v>
      </c>
      <c r="M43" s="79">
        <v>5.3875000000000002</v>
      </c>
      <c r="N43" s="79">
        <v>0</v>
      </c>
      <c r="O43" s="79">
        <v>1914.3762999999999</v>
      </c>
      <c r="P43" s="79">
        <v>4361.7650000000003</v>
      </c>
      <c r="Q43" s="79">
        <v>823.93499999999995</v>
      </c>
      <c r="R43" s="79">
        <v>0</v>
      </c>
      <c r="S43" s="79">
        <v>0</v>
      </c>
      <c r="T43" s="79">
        <v>0</v>
      </c>
      <c r="U43" s="79">
        <v>5185.7</v>
      </c>
      <c r="V43" s="80">
        <v>8416447</v>
      </c>
      <c r="W43" s="80">
        <v>159688</v>
      </c>
    </row>
    <row r="44" spans="1:23" s="76" customFormat="1" ht="15" x14ac:dyDescent="0.25">
      <c r="A44" s="77" t="s">
        <v>130</v>
      </c>
      <c r="B44" s="200" t="s">
        <v>139</v>
      </c>
      <c r="C44" s="77" t="s">
        <v>140</v>
      </c>
      <c r="D44" s="77" t="s">
        <v>117</v>
      </c>
      <c r="E44" s="78">
        <v>38.4745641347562</v>
      </c>
      <c r="F44" s="78">
        <v>48.1560485457209</v>
      </c>
      <c r="G44" s="78">
        <v>12.725848085373499</v>
      </c>
      <c r="H44" s="78">
        <v>0.54254111738857502</v>
      </c>
      <c r="I44" s="78">
        <v>0.100998116760829</v>
      </c>
      <c r="J44" s="79">
        <v>919.34969999999998</v>
      </c>
      <c r="K44" s="79">
        <v>1150.6887999999999</v>
      </c>
      <c r="L44" s="79">
        <v>304.08409999999998</v>
      </c>
      <c r="M44" s="79">
        <v>12.964</v>
      </c>
      <c r="N44" s="79">
        <v>2.4134000000000002</v>
      </c>
      <c r="O44" s="79">
        <v>2070.0385000000001</v>
      </c>
      <c r="P44" s="79">
        <v>3677.3989999999999</v>
      </c>
      <c r="Q44" s="79">
        <v>1150.6890000000001</v>
      </c>
      <c r="R44" s="79">
        <v>0</v>
      </c>
      <c r="S44" s="79">
        <v>0</v>
      </c>
      <c r="T44" s="79">
        <v>0</v>
      </c>
      <c r="U44" s="79">
        <v>4828.0879999999997</v>
      </c>
      <c r="V44" s="80">
        <v>39730612</v>
      </c>
      <c r="W44" s="80">
        <v>1239075</v>
      </c>
    </row>
    <row r="45" spans="1:23" s="76" customFormat="1" ht="15" x14ac:dyDescent="0.25">
      <c r="A45" s="77" t="s">
        <v>130</v>
      </c>
      <c r="B45" s="200" t="s">
        <v>139</v>
      </c>
      <c r="C45" s="77" t="s">
        <v>140</v>
      </c>
      <c r="D45" s="77" t="s">
        <v>118</v>
      </c>
      <c r="E45" s="78">
        <v>49.947290758724797</v>
      </c>
      <c r="F45" s="78">
        <v>34.584084708829501</v>
      </c>
      <c r="G45" s="78">
        <v>10.871296026217401</v>
      </c>
      <c r="H45" s="78">
        <v>1.9804141930613199</v>
      </c>
      <c r="I45" s="78">
        <v>2.6169143131670198</v>
      </c>
      <c r="J45" s="79">
        <v>1164.4112</v>
      </c>
      <c r="K45" s="79">
        <v>806.25189999999998</v>
      </c>
      <c r="L45" s="79">
        <v>253.44040000000001</v>
      </c>
      <c r="M45" s="79">
        <v>46.168999999999997</v>
      </c>
      <c r="N45" s="79">
        <v>61.007599999999996</v>
      </c>
      <c r="O45" s="79">
        <v>1970.6631</v>
      </c>
      <c r="P45" s="79">
        <v>4657.6450000000004</v>
      </c>
      <c r="Q45" s="79">
        <v>806.25199999999995</v>
      </c>
      <c r="R45" s="79">
        <v>0</v>
      </c>
      <c r="S45" s="79">
        <v>0</v>
      </c>
      <c r="T45" s="79">
        <v>0</v>
      </c>
      <c r="U45" s="79">
        <v>5463.8969999999999</v>
      </c>
      <c r="V45" s="80">
        <v>14170175</v>
      </c>
      <c r="W45" s="80">
        <v>445700</v>
      </c>
    </row>
    <row r="46" spans="1:23" s="76" customFormat="1" ht="15" x14ac:dyDescent="0.25">
      <c r="A46" s="77" t="s">
        <v>130</v>
      </c>
      <c r="B46" s="200" t="s">
        <v>139</v>
      </c>
      <c r="C46" s="77" t="s">
        <v>140</v>
      </c>
      <c r="D46" s="77" t="s">
        <v>119</v>
      </c>
      <c r="E46" s="78">
        <v>40.701537167686801</v>
      </c>
      <c r="F46" s="78">
        <v>35.079077699387902</v>
      </c>
      <c r="G46" s="78">
        <v>23.334579264589099</v>
      </c>
      <c r="H46" s="78">
        <v>0.884805868336214</v>
      </c>
      <c r="I46" s="78">
        <v>0</v>
      </c>
      <c r="J46" s="79">
        <v>871.13499999999999</v>
      </c>
      <c r="K46" s="79">
        <v>750.79750000000001</v>
      </c>
      <c r="L46" s="79">
        <v>499.43</v>
      </c>
      <c r="M46" s="79">
        <v>18.9375</v>
      </c>
      <c r="N46" s="79">
        <v>0</v>
      </c>
      <c r="O46" s="79">
        <v>1621.9324999999999</v>
      </c>
      <c r="P46" s="79">
        <v>3484.54</v>
      </c>
      <c r="Q46" s="79">
        <v>750.798</v>
      </c>
      <c r="R46" s="79">
        <v>0</v>
      </c>
      <c r="S46" s="79">
        <v>0</v>
      </c>
      <c r="T46" s="79">
        <v>0</v>
      </c>
      <c r="U46" s="79">
        <v>4235.3379999999997</v>
      </c>
      <c r="V46" s="80">
        <v>6874002</v>
      </c>
      <c r="W46" s="80">
        <v>210331</v>
      </c>
    </row>
    <row r="47" spans="1:23" s="76" customFormat="1" ht="15" x14ac:dyDescent="0.25">
      <c r="A47" s="77" t="s">
        <v>130</v>
      </c>
      <c r="B47" s="200" t="s">
        <v>141</v>
      </c>
      <c r="C47" s="77" t="s">
        <v>142</v>
      </c>
      <c r="D47" s="77" t="s">
        <v>117</v>
      </c>
      <c r="E47" s="78">
        <v>33.900845173914199</v>
      </c>
      <c r="F47" s="78">
        <v>56.682539195698801</v>
      </c>
      <c r="G47" s="78">
        <v>8.0072463863197605</v>
      </c>
      <c r="H47" s="78">
        <v>1.3213629064929</v>
      </c>
      <c r="I47" s="78">
        <v>8.8006337574237703E-2</v>
      </c>
      <c r="J47" s="79">
        <v>2066.9243999999999</v>
      </c>
      <c r="K47" s="79">
        <v>3455.9173999999998</v>
      </c>
      <c r="L47" s="79">
        <v>488.19940000000003</v>
      </c>
      <c r="M47" s="79">
        <v>80.563100000000006</v>
      </c>
      <c r="N47" s="79">
        <v>5.3657000000000004</v>
      </c>
      <c r="O47" s="79">
        <v>5522.8418000000001</v>
      </c>
      <c r="P47" s="79">
        <v>8267.6970000000001</v>
      </c>
      <c r="Q47" s="79">
        <v>3455.9169999999999</v>
      </c>
      <c r="R47" s="79">
        <v>0</v>
      </c>
      <c r="S47" s="79">
        <v>0</v>
      </c>
      <c r="T47" s="79">
        <v>0</v>
      </c>
      <c r="U47" s="79">
        <v>11723.615</v>
      </c>
      <c r="V47" s="80">
        <v>96474313</v>
      </c>
      <c r="W47" s="80">
        <v>2641938</v>
      </c>
    </row>
    <row r="48" spans="1:23" s="76" customFormat="1" ht="15" x14ac:dyDescent="0.25">
      <c r="A48" s="77" t="s">
        <v>130</v>
      </c>
      <c r="B48" s="200" t="s">
        <v>141</v>
      </c>
      <c r="C48" s="77" t="s">
        <v>142</v>
      </c>
      <c r="D48" s="77" t="s">
        <v>118</v>
      </c>
      <c r="E48" s="78">
        <v>52.988998967700503</v>
      </c>
      <c r="F48" s="78">
        <v>35.452015303882099</v>
      </c>
      <c r="G48" s="78">
        <v>10.521742581279099</v>
      </c>
      <c r="H48" s="78">
        <v>1.0372431471383099</v>
      </c>
      <c r="I48" s="78">
        <v>0</v>
      </c>
      <c r="J48" s="79">
        <v>3197.9232000000002</v>
      </c>
      <c r="K48" s="79">
        <v>2139.5538999999999</v>
      </c>
      <c r="L48" s="79">
        <v>634.99450000000002</v>
      </c>
      <c r="M48" s="79">
        <v>62.598399999999998</v>
      </c>
      <c r="N48" s="79">
        <v>0</v>
      </c>
      <c r="O48" s="79">
        <v>5337.4771000000001</v>
      </c>
      <c r="P48" s="79">
        <v>12791.692999999999</v>
      </c>
      <c r="Q48" s="79">
        <v>2139.5540000000001</v>
      </c>
      <c r="R48" s="79">
        <v>0</v>
      </c>
      <c r="S48" s="79">
        <v>0</v>
      </c>
      <c r="T48" s="79">
        <v>0</v>
      </c>
      <c r="U48" s="79">
        <v>14931.246999999999</v>
      </c>
      <c r="V48" s="80">
        <v>38722974</v>
      </c>
      <c r="W48" s="80">
        <v>980122</v>
      </c>
    </row>
    <row r="49" spans="1:23" s="76" customFormat="1" ht="15" x14ac:dyDescent="0.25">
      <c r="A49" s="77" t="s">
        <v>130</v>
      </c>
      <c r="B49" s="200" t="s">
        <v>141</v>
      </c>
      <c r="C49" s="77" t="s">
        <v>142</v>
      </c>
      <c r="D49" s="77" t="s">
        <v>119</v>
      </c>
      <c r="E49" s="78">
        <v>55.2974696142646</v>
      </c>
      <c r="F49" s="78">
        <v>34.514128530416599</v>
      </c>
      <c r="G49" s="78">
        <v>10.0318185796138</v>
      </c>
      <c r="H49" s="78">
        <v>0.15658327570496799</v>
      </c>
      <c r="I49" s="78">
        <v>0</v>
      </c>
      <c r="J49" s="79">
        <v>3222.4987999999998</v>
      </c>
      <c r="K49" s="79">
        <v>2011.335</v>
      </c>
      <c r="L49" s="79">
        <v>584.61130000000003</v>
      </c>
      <c r="M49" s="79">
        <v>9.125</v>
      </c>
      <c r="N49" s="79">
        <v>0</v>
      </c>
      <c r="O49" s="79">
        <v>5233.8338000000003</v>
      </c>
      <c r="P49" s="79">
        <v>12889.995000000001</v>
      </c>
      <c r="Q49" s="79">
        <v>2011.335</v>
      </c>
      <c r="R49" s="79">
        <v>0</v>
      </c>
      <c r="S49" s="79">
        <v>0</v>
      </c>
      <c r="T49" s="79">
        <v>0</v>
      </c>
      <c r="U49" s="79">
        <v>14901.33</v>
      </c>
      <c r="V49" s="80">
        <v>24185026</v>
      </c>
      <c r="W49" s="80">
        <v>643996</v>
      </c>
    </row>
    <row r="50" spans="1:23" s="76" customFormat="1" ht="15" x14ac:dyDescent="0.25">
      <c r="A50" s="77" t="s">
        <v>143</v>
      </c>
      <c r="B50" s="200" t="s">
        <v>144</v>
      </c>
      <c r="C50" s="77" t="s">
        <v>145</v>
      </c>
      <c r="D50" s="77" t="s">
        <v>117</v>
      </c>
      <c r="E50" s="78">
        <v>29.419434234550302</v>
      </c>
      <c r="F50" s="78">
        <v>53.631559602305799</v>
      </c>
      <c r="G50" s="78">
        <v>12.898393436610499</v>
      </c>
      <c r="H50" s="78">
        <v>3.7805729411670899</v>
      </c>
      <c r="I50" s="78">
        <v>0.27003978536632001</v>
      </c>
      <c r="J50" s="79">
        <v>368.98739999999998</v>
      </c>
      <c r="K50" s="79">
        <v>672.66309999999999</v>
      </c>
      <c r="L50" s="79">
        <v>161.77549999999999</v>
      </c>
      <c r="M50" s="79">
        <v>47.417099999999998</v>
      </c>
      <c r="N50" s="79">
        <v>3.3868999999999998</v>
      </c>
      <c r="O50" s="79">
        <v>1041.6505</v>
      </c>
      <c r="P50" s="79">
        <v>1475.9490000000001</v>
      </c>
      <c r="Q50" s="79">
        <v>672.66300000000001</v>
      </c>
      <c r="R50" s="79">
        <v>0</v>
      </c>
      <c r="S50" s="79">
        <v>0</v>
      </c>
      <c r="T50" s="79">
        <v>0</v>
      </c>
      <c r="U50" s="79">
        <v>2148.6129999999998</v>
      </c>
      <c r="V50" s="80">
        <v>11448747</v>
      </c>
      <c r="W50" s="80">
        <v>418001</v>
      </c>
    </row>
    <row r="51" spans="1:23" s="76" customFormat="1" ht="15" x14ac:dyDescent="0.25">
      <c r="A51" s="77" t="s">
        <v>143</v>
      </c>
      <c r="B51" s="200" t="s">
        <v>144</v>
      </c>
      <c r="C51" s="77" t="s">
        <v>145</v>
      </c>
      <c r="D51" s="77" t="s">
        <v>118</v>
      </c>
      <c r="E51" s="78">
        <v>51.533482828581498</v>
      </c>
      <c r="F51" s="78">
        <v>38.550296115587798</v>
      </c>
      <c r="G51" s="78">
        <v>9.1500168387504797</v>
      </c>
      <c r="H51" s="78">
        <v>0.766204217080243</v>
      </c>
      <c r="I51" s="78">
        <v>0</v>
      </c>
      <c r="J51" s="79">
        <v>627.38409999999999</v>
      </c>
      <c r="K51" s="79">
        <v>469.3229</v>
      </c>
      <c r="L51" s="79">
        <v>111.3951</v>
      </c>
      <c r="M51" s="79">
        <v>9.3279999999999994</v>
      </c>
      <c r="N51" s="79">
        <v>0</v>
      </c>
      <c r="O51" s="79">
        <v>1096.7070000000001</v>
      </c>
      <c r="P51" s="79">
        <v>2509.5360000000001</v>
      </c>
      <c r="Q51" s="79">
        <v>469.32299999999998</v>
      </c>
      <c r="R51" s="79">
        <v>0</v>
      </c>
      <c r="S51" s="79">
        <v>0</v>
      </c>
      <c r="T51" s="79">
        <v>0</v>
      </c>
      <c r="U51" s="79">
        <v>2978.8589999999999</v>
      </c>
      <c r="V51" s="80">
        <v>5604438</v>
      </c>
      <c r="W51" s="80">
        <v>255143</v>
      </c>
    </row>
    <row r="52" spans="1:23" s="76" customFormat="1" ht="15" x14ac:dyDescent="0.25">
      <c r="A52" s="77" t="s">
        <v>143</v>
      </c>
      <c r="B52" s="200" t="s">
        <v>144</v>
      </c>
      <c r="C52" s="77" t="s">
        <v>145</v>
      </c>
      <c r="D52" s="77" t="s">
        <v>119</v>
      </c>
      <c r="E52" s="78">
        <v>51.932958867193399</v>
      </c>
      <c r="F52" s="78">
        <v>40.833519370450396</v>
      </c>
      <c r="G52" s="78">
        <v>7.0880141600822801</v>
      </c>
      <c r="H52" s="78">
        <v>0.145507602273905</v>
      </c>
      <c r="I52" s="78">
        <v>0</v>
      </c>
      <c r="J52" s="79">
        <v>651.35879999999997</v>
      </c>
      <c r="K52" s="79">
        <v>512.1463</v>
      </c>
      <c r="L52" s="79">
        <v>88.9</v>
      </c>
      <c r="M52" s="79">
        <v>1.825</v>
      </c>
      <c r="N52" s="79">
        <v>0</v>
      </c>
      <c r="O52" s="79">
        <v>1163.5050000000001</v>
      </c>
      <c r="P52" s="79">
        <v>2605.4349999999999</v>
      </c>
      <c r="Q52" s="79">
        <v>512.14599999999996</v>
      </c>
      <c r="R52" s="79">
        <v>0</v>
      </c>
      <c r="S52" s="79">
        <v>0</v>
      </c>
      <c r="T52" s="79">
        <v>0</v>
      </c>
      <c r="U52" s="79">
        <v>3117.5810000000001</v>
      </c>
      <c r="V52" s="80">
        <v>3588421</v>
      </c>
      <c r="W52" s="80">
        <v>171575</v>
      </c>
    </row>
    <row r="53" spans="1:23" s="76" customFormat="1" ht="15" x14ac:dyDescent="0.25">
      <c r="A53" s="77" t="s">
        <v>143</v>
      </c>
      <c r="B53" s="200" t="s">
        <v>146</v>
      </c>
      <c r="C53" s="77" t="s">
        <v>147</v>
      </c>
      <c r="D53" s="77" t="s">
        <v>117</v>
      </c>
      <c r="E53" s="78">
        <v>35.205478837649999</v>
      </c>
      <c r="F53" s="78">
        <v>48.509180037902702</v>
      </c>
      <c r="G53" s="78">
        <v>14.9655603284902</v>
      </c>
      <c r="H53" s="78">
        <v>1.1641585596967801</v>
      </c>
      <c r="I53" s="78">
        <v>0.155622236260265</v>
      </c>
      <c r="J53" s="79">
        <v>557.30269999999996</v>
      </c>
      <c r="K53" s="79">
        <v>767.90030000000002</v>
      </c>
      <c r="L53" s="79">
        <v>236.90479999999999</v>
      </c>
      <c r="M53" s="79">
        <v>18.428599999999999</v>
      </c>
      <c r="N53" s="79">
        <v>2.4634999999999998</v>
      </c>
      <c r="O53" s="79">
        <v>1325.2030999999999</v>
      </c>
      <c r="P53" s="79">
        <v>2229.2109999999998</v>
      </c>
      <c r="Q53" s="79">
        <v>767.9</v>
      </c>
      <c r="R53" s="79">
        <v>0</v>
      </c>
      <c r="S53" s="79">
        <v>0</v>
      </c>
      <c r="T53" s="79">
        <v>0</v>
      </c>
      <c r="U53" s="79">
        <v>2997.1109999999999</v>
      </c>
      <c r="V53" s="80">
        <v>15969918</v>
      </c>
      <c r="W53" s="80">
        <v>372079</v>
      </c>
    </row>
    <row r="54" spans="1:23" s="76" customFormat="1" ht="15" x14ac:dyDescent="0.25">
      <c r="A54" s="77" t="s">
        <v>143</v>
      </c>
      <c r="B54" s="200" t="s">
        <v>146</v>
      </c>
      <c r="C54" s="77" t="s">
        <v>147</v>
      </c>
      <c r="D54" s="77" t="s">
        <v>118</v>
      </c>
      <c r="E54" s="78">
        <v>43.015165332633501</v>
      </c>
      <c r="F54" s="78">
        <v>43.9398405721034</v>
      </c>
      <c r="G54" s="78">
        <v>10.553851200629801</v>
      </c>
      <c r="H54" s="78">
        <v>2.18934523028474</v>
      </c>
      <c r="I54" s="78">
        <v>0.30179766434851102</v>
      </c>
      <c r="J54" s="79">
        <v>655.63720000000001</v>
      </c>
      <c r="K54" s="79">
        <v>669.73109999999997</v>
      </c>
      <c r="L54" s="79">
        <v>160.86179999999999</v>
      </c>
      <c r="M54" s="79">
        <v>33.369999999999997</v>
      </c>
      <c r="N54" s="79">
        <v>4.5999999999999996</v>
      </c>
      <c r="O54" s="79">
        <v>1325.3681999999999</v>
      </c>
      <c r="P54" s="79">
        <v>2622.549</v>
      </c>
      <c r="Q54" s="79">
        <v>669.73099999999999</v>
      </c>
      <c r="R54" s="79">
        <v>0</v>
      </c>
      <c r="S54" s="79">
        <v>0</v>
      </c>
      <c r="T54" s="79">
        <v>0</v>
      </c>
      <c r="U54" s="79">
        <v>3292.28</v>
      </c>
      <c r="V54" s="80">
        <v>6194112</v>
      </c>
      <c r="W54" s="80">
        <v>161353</v>
      </c>
    </row>
    <row r="55" spans="1:23" s="76" customFormat="1" ht="15" x14ac:dyDescent="0.25">
      <c r="A55" s="77" t="s">
        <v>143</v>
      </c>
      <c r="B55" s="200" t="s">
        <v>146</v>
      </c>
      <c r="C55" s="77" t="s">
        <v>147</v>
      </c>
      <c r="D55" s="77" t="s">
        <v>119</v>
      </c>
      <c r="E55" s="78">
        <v>44.163909943473797</v>
      </c>
      <c r="F55" s="78">
        <v>39.559111639260003</v>
      </c>
      <c r="G55" s="78">
        <v>14.2220420092497</v>
      </c>
      <c r="H55" s="78">
        <v>2.0549364080164398</v>
      </c>
      <c r="I55" s="78">
        <v>0</v>
      </c>
      <c r="J55" s="79">
        <v>687.54380000000003</v>
      </c>
      <c r="K55" s="79">
        <v>615.85630000000003</v>
      </c>
      <c r="L55" s="79">
        <v>221.40880000000001</v>
      </c>
      <c r="M55" s="79">
        <v>31.991299999999999</v>
      </c>
      <c r="N55" s="79">
        <v>0</v>
      </c>
      <c r="O55" s="79">
        <v>1303.4000000000001</v>
      </c>
      <c r="P55" s="79">
        <v>2750.1750000000002</v>
      </c>
      <c r="Q55" s="79">
        <v>615.85599999999999</v>
      </c>
      <c r="R55" s="79">
        <v>0</v>
      </c>
      <c r="S55" s="79">
        <v>0</v>
      </c>
      <c r="T55" s="79">
        <v>0</v>
      </c>
      <c r="U55" s="79">
        <v>3366.0309999999999</v>
      </c>
      <c r="V55" s="80">
        <v>3874397</v>
      </c>
      <c r="W55" s="80">
        <v>97862</v>
      </c>
    </row>
    <row r="56" spans="1:23" s="76" customFormat="1" ht="15" x14ac:dyDescent="0.25">
      <c r="A56" s="77" t="s">
        <v>143</v>
      </c>
      <c r="B56" s="200" t="s">
        <v>148</v>
      </c>
      <c r="C56" s="77" t="s">
        <v>149</v>
      </c>
      <c r="D56" s="77" t="s">
        <v>117</v>
      </c>
      <c r="E56" s="78">
        <v>35.383802284850802</v>
      </c>
      <c r="F56" s="78">
        <v>47.553531445316999</v>
      </c>
      <c r="G56" s="78">
        <v>15.68612147714</v>
      </c>
      <c r="H56" s="78">
        <v>1.1986103161702399</v>
      </c>
      <c r="I56" s="78">
        <v>0.17793447652189801</v>
      </c>
      <c r="J56" s="79">
        <v>154.55289999999999</v>
      </c>
      <c r="K56" s="79">
        <v>207.70910000000001</v>
      </c>
      <c r="L56" s="79">
        <v>68.5154</v>
      </c>
      <c r="M56" s="79">
        <v>5.2354000000000003</v>
      </c>
      <c r="N56" s="79">
        <v>0.7772</v>
      </c>
      <c r="O56" s="79">
        <v>362.262</v>
      </c>
      <c r="P56" s="79">
        <v>618.21199999999999</v>
      </c>
      <c r="Q56" s="79">
        <v>207.709</v>
      </c>
      <c r="R56" s="79">
        <v>0</v>
      </c>
      <c r="S56" s="79">
        <v>0</v>
      </c>
      <c r="T56" s="79">
        <v>0</v>
      </c>
      <c r="U56" s="79">
        <v>825.92100000000005</v>
      </c>
      <c r="V56" s="80">
        <v>4400867</v>
      </c>
      <c r="W56" s="80">
        <v>69668</v>
      </c>
    </row>
    <row r="57" spans="1:23" s="76" customFormat="1" ht="15" x14ac:dyDescent="0.25">
      <c r="A57" s="77" t="s">
        <v>143</v>
      </c>
      <c r="B57" s="200" t="s">
        <v>148</v>
      </c>
      <c r="C57" s="77" t="s">
        <v>149</v>
      </c>
      <c r="D57" s="77" t="s">
        <v>118</v>
      </c>
      <c r="E57" s="78">
        <v>62.449734185812297</v>
      </c>
      <c r="F57" s="78">
        <v>30.959158294105301</v>
      </c>
      <c r="G57" s="78">
        <v>5.8885149535117902</v>
      </c>
      <c r="H57" s="78">
        <v>0.70259256657064595</v>
      </c>
      <c r="I57" s="78">
        <v>0</v>
      </c>
      <c r="J57" s="79">
        <v>266.65410000000003</v>
      </c>
      <c r="K57" s="79">
        <v>132.1925</v>
      </c>
      <c r="L57" s="79">
        <v>25.1434</v>
      </c>
      <c r="M57" s="79">
        <v>3</v>
      </c>
      <c r="N57" s="79">
        <v>0</v>
      </c>
      <c r="O57" s="79">
        <v>398.84660000000002</v>
      </c>
      <c r="P57" s="79">
        <v>1066.616</v>
      </c>
      <c r="Q57" s="79">
        <v>132.19300000000001</v>
      </c>
      <c r="R57" s="79">
        <v>0</v>
      </c>
      <c r="S57" s="79">
        <v>0</v>
      </c>
      <c r="T57" s="79">
        <v>0</v>
      </c>
      <c r="U57" s="79">
        <v>1198.809</v>
      </c>
      <c r="V57" s="80">
        <v>2255445</v>
      </c>
      <c r="W57" s="80">
        <v>32635</v>
      </c>
    </row>
    <row r="58" spans="1:23" s="76" customFormat="1" ht="15" x14ac:dyDescent="0.25">
      <c r="A58" s="77" t="s">
        <v>143</v>
      </c>
      <c r="B58" s="200" t="s">
        <v>148</v>
      </c>
      <c r="C58" s="77" t="s">
        <v>149</v>
      </c>
      <c r="D58" s="77" t="s">
        <v>119</v>
      </c>
      <c r="E58" s="78">
        <v>71.693458779197599</v>
      </c>
      <c r="F58" s="78">
        <v>26.041993767965401</v>
      </c>
      <c r="G58" s="78">
        <v>0.99640087924829102</v>
      </c>
      <c r="H58" s="78">
        <v>1.2681465735887301</v>
      </c>
      <c r="I58" s="78">
        <v>0</v>
      </c>
      <c r="J58" s="79">
        <v>296.80380000000002</v>
      </c>
      <c r="K58" s="79">
        <v>107.8113</v>
      </c>
      <c r="L58" s="79">
        <v>4.125</v>
      </c>
      <c r="M58" s="79">
        <v>5.25</v>
      </c>
      <c r="N58" s="79">
        <v>0</v>
      </c>
      <c r="O58" s="79">
        <v>404.61500000000001</v>
      </c>
      <c r="P58" s="79">
        <v>1187.2149999999999</v>
      </c>
      <c r="Q58" s="79">
        <v>107.81100000000001</v>
      </c>
      <c r="R58" s="79">
        <v>0</v>
      </c>
      <c r="S58" s="79">
        <v>0</v>
      </c>
      <c r="T58" s="79">
        <v>0</v>
      </c>
      <c r="U58" s="79">
        <v>1295.0260000000001</v>
      </c>
      <c r="V58" s="80">
        <v>1490611</v>
      </c>
      <c r="W58" s="80">
        <v>30157</v>
      </c>
    </row>
    <row r="59" spans="1:23" s="76" customFormat="1" ht="15" x14ac:dyDescent="0.25">
      <c r="A59" s="77" t="s">
        <v>143</v>
      </c>
      <c r="B59" s="200" t="s">
        <v>150</v>
      </c>
      <c r="C59" s="77" t="s">
        <v>151</v>
      </c>
      <c r="D59" s="77" t="s">
        <v>117</v>
      </c>
      <c r="E59" s="78">
        <v>36.384348540230398</v>
      </c>
      <c r="F59" s="78">
        <v>55.951440105492097</v>
      </c>
      <c r="G59" s="78">
        <v>6.4053567297459804</v>
      </c>
      <c r="H59" s="78">
        <v>0.97652454541248301</v>
      </c>
      <c r="I59" s="78">
        <v>0.282330079119049</v>
      </c>
      <c r="J59" s="79">
        <v>314.55</v>
      </c>
      <c r="K59" s="79">
        <v>483.71140000000003</v>
      </c>
      <c r="L59" s="79">
        <v>55.375599999999999</v>
      </c>
      <c r="M59" s="79">
        <v>8.4422999999999995</v>
      </c>
      <c r="N59" s="79">
        <v>2.4407999999999999</v>
      </c>
      <c r="O59" s="79">
        <v>798.26139999999998</v>
      </c>
      <c r="P59" s="79">
        <v>1258.2</v>
      </c>
      <c r="Q59" s="79">
        <v>483.71100000000001</v>
      </c>
      <c r="R59" s="79">
        <v>0</v>
      </c>
      <c r="S59" s="79">
        <v>0</v>
      </c>
      <c r="T59" s="79">
        <v>0</v>
      </c>
      <c r="U59" s="79">
        <v>1741.9110000000001</v>
      </c>
      <c r="V59" s="80">
        <v>7139744</v>
      </c>
      <c r="W59" s="80">
        <v>266602</v>
      </c>
    </row>
    <row r="60" spans="1:23" s="76" customFormat="1" ht="15" x14ac:dyDescent="0.25">
      <c r="A60" s="77" t="s">
        <v>143</v>
      </c>
      <c r="B60" s="200" t="s">
        <v>150</v>
      </c>
      <c r="C60" s="77" t="s">
        <v>151</v>
      </c>
      <c r="D60" s="77" t="s">
        <v>118</v>
      </c>
      <c r="E60" s="78">
        <v>45.792349477815897</v>
      </c>
      <c r="F60" s="78">
        <v>41.764083783089198</v>
      </c>
      <c r="G60" s="78">
        <v>9.7158267330202506</v>
      </c>
      <c r="H60" s="78">
        <v>2.7277400060746202</v>
      </c>
      <c r="I60" s="78">
        <v>0</v>
      </c>
      <c r="J60" s="79">
        <v>391.99169999999998</v>
      </c>
      <c r="K60" s="79">
        <v>357.50889999999998</v>
      </c>
      <c r="L60" s="79">
        <v>83.169399999999996</v>
      </c>
      <c r="M60" s="79">
        <v>23.35</v>
      </c>
      <c r="N60" s="79">
        <v>0</v>
      </c>
      <c r="O60" s="79">
        <v>749.50059999999996</v>
      </c>
      <c r="P60" s="79">
        <v>1567.9670000000001</v>
      </c>
      <c r="Q60" s="79">
        <v>357.50900000000001</v>
      </c>
      <c r="R60" s="79">
        <v>0</v>
      </c>
      <c r="S60" s="79">
        <v>0</v>
      </c>
      <c r="T60" s="79">
        <v>0</v>
      </c>
      <c r="U60" s="79">
        <v>1925.4760000000001</v>
      </c>
      <c r="V60" s="80">
        <v>2786617</v>
      </c>
      <c r="W60" s="80">
        <v>84426</v>
      </c>
    </row>
    <row r="61" spans="1:23" s="76" customFormat="1" ht="15" x14ac:dyDescent="0.25">
      <c r="A61" s="77" t="s">
        <v>143</v>
      </c>
      <c r="B61" s="200" t="s">
        <v>150</v>
      </c>
      <c r="C61" s="77" t="s">
        <v>151</v>
      </c>
      <c r="D61" s="77" t="s">
        <v>119</v>
      </c>
      <c r="E61" s="78">
        <v>56.100350483505302</v>
      </c>
      <c r="F61" s="78">
        <v>39.400042798315802</v>
      </c>
      <c r="G61" s="78">
        <v>4.2538055799750101</v>
      </c>
      <c r="H61" s="78">
        <v>0.24580113820385899</v>
      </c>
      <c r="I61" s="78">
        <v>0</v>
      </c>
      <c r="J61" s="79">
        <v>484.99880000000002</v>
      </c>
      <c r="K61" s="79">
        <v>340.62130000000002</v>
      </c>
      <c r="L61" s="79">
        <v>36.774999999999999</v>
      </c>
      <c r="M61" s="79">
        <v>2.125</v>
      </c>
      <c r="N61" s="79">
        <v>0</v>
      </c>
      <c r="O61" s="79">
        <v>825.62</v>
      </c>
      <c r="P61" s="79">
        <v>1939.9949999999999</v>
      </c>
      <c r="Q61" s="79">
        <v>340.62099999999998</v>
      </c>
      <c r="R61" s="79">
        <v>0</v>
      </c>
      <c r="S61" s="79">
        <v>0</v>
      </c>
      <c r="T61" s="79">
        <v>0</v>
      </c>
      <c r="U61" s="79">
        <v>2280.616</v>
      </c>
      <c r="V61" s="80">
        <v>2019271</v>
      </c>
      <c r="W61" s="80">
        <v>62976</v>
      </c>
    </row>
    <row r="62" spans="1:23" s="76" customFormat="1" ht="15" x14ac:dyDescent="0.25">
      <c r="A62" s="77" t="s">
        <v>143</v>
      </c>
      <c r="B62" s="200" t="s">
        <v>152</v>
      </c>
      <c r="C62" s="77" t="s">
        <v>153</v>
      </c>
      <c r="D62" s="77" t="s">
        <v>117</v>
      </c>
      <c r="E62" s="78">
        <v>31.419906082314</v>
      </c>
      <c r="F62" s="78">
        <v>45.290610392908803</v>
      </c>
      <c r="G62" s="78">
        <v>20.878477467140499</v>
      </c>
      <c r="H62" s="78">
        <v>2.0896955330558198</v>
      </c>
      <c r="I62" s="78">
        <v>0.32131052458089199</v>
      </c>
      <c r="J62" s="79">
        <v>1744.3295000000001</v>
      </c>
      <c r="K62" s="79">
        <v>2514.3852000000002</v>
      </c>
      <c r="L62" s="79">
        <v>1159.1042</v>
      </c>
      <c r="M62" s="79">
        <v>116.01300000000001</v>
      </c>
      <c r="N62" s="79">
        <v>17.838100000000001</v>
      </c>
      <c r="O62" s="79">
        <v>4258.7147000000004</v>
      </c>
      <c r="P62" s="79">
        <v>6977.3180000000002</v>
      </c>
      <c r="Q62" s="79">
        <v>2514.3850000000002</v>
      </c>
      <c r="R62" s="79">
        <v>0</v>
      </c>
      <c r="S62" s="79">
        <v>0</v>
      </c>
      <c r="T62" s="79">
        <v>0</v>
      </c>
      <c r="U62" s="79">
        <v>9491.7029999999995</v>
      </c>
      <c r="V62" s="80">
        <v>38904569</v>
      </c>
      <c r="W62" s="80">
        <v>1123791</v>
      </c>
    </row>
    <row r="63" spans="1:23" s="76" customFormat="1" ht="15" x14ac:dyDescent="0.25">
      <c r="A63" s="77" t="s">
        <v>143</v>
      </c>
      <c r="B63" s="200" t="s">
        <v>152</v>
      </c>
      <c r="C63" s="77" t="s">
        <v>153</v>
      </c>
      <c r="D63" s="77" t="s">
        <v>118</v>
      </c>
      <c r="E63" s="78">
        <v>42.368043364167796</v>
      </c>
      <c r="F63" s="78">
        <v>42.427141741528303</v>
      </c>
      <c r="G63" s="78">
        <v>13.0908586083572</v>
      </c>
      <c r="H63" s="78">
        <v>2.1139562859466801</v>
      </c>
      <c r="I63" s="78">
        <v>0</v>
      </c>
      <c r="J63" s="79">
        <v>2349.1682000000001</v>
      </c>
      <c r="K63" s="79">
        <v>2352.4450000000002</v>
      </c>
      <c r="L63" s="79">
        <v>725.84490000000005</v>
      </c>
      <c r="M63" s="79">
        <v>117.2119</v>
      </c>
      <c r="N63" s="79">
        <v>0</v>
      </c>
      <c r="O63" s="79">
        <v>4701.6131999999998</v>
      </c>
      <c r="P63" s="79">
        <v>9396.6730000000007</v>
      </c>
      <c r="Q63" s="79">
        <v>2352.4450000000002</v>
      </c>
      <c r="R63" s="79">
        <v>0</v>
      </c>
      <c r="S63" s="79">
        <v>0</v>
      </c>
      <c r="T63" s="79">
        <v>0</v>
      </c>
      <c r="U63" s="79">
        <v>11749.118</v>
      </c>
      <c r="V63" s="80">
        <v>17003724</v>
      </c>
      <c r="W63" s="80">
        <v>435806</v>
      </c>
    </row>
    <row r="64" spans="1:23" s="76" customFormat="1" ht="15" x14ac:dyDescent="0.25">
      <c r="A64" s="77" t="s">
        <v>143</v>
      </c>
      <c r="B64" s="200" t="s">
        <v>152</v>
      </c>
      <c r="C64" s="77" t="s">
        <v>153</v>
      </c>
      <c r="D64" s="77" t="s">
        <v>119</v>
      </c>
      <c r="E64" s="78">
        <v>43.375568959258302</v>
      </c>
      <c r="F64" s="78">
        <v>42.493461040834802</v>
      </c>
      <c r="G64" s="78">
        <v>12.9425548946785</v>
      </c>
      <c r="H64" s="78">
        <v>1.18841510522837</v>
      </c>
      <c r="I64" s="78">
        <v>0</v>
      </c>
      <c r="J64" s="79">
        <v>2329.9838</v>
      </c>
      <c r="K64" s="79">
        <v>2282.6</v>
      </c>
      <c r="L64" s="79">
        <v>695.22879999999998</v>
      </c>
      <c r="M64" s="79">
        <v>63.837499999999999</v>
      </c>
      <c r="N64" s="79">
        <v>0</v>
      </c>
      <c r="O64" s="79">
        <v>4612.5838000000003</v>
      </c>
      <c r="P64" s="79">
        <v>9319.9349999999995</v>
      </c>
      <c r="Q64" s="79">
        <v>2282.6</v>
      </c>
      <c r="R64" s="79">
        <v>0</v>
      </c>
      <c r="S64" s="79">
        <v>0</v>
      </c>
      <c r="T64" s="79">
        <v>0</v>
      </c>
      <c r="U64" s="79">
        <v>11602.535</v>
      </c>
      <c r="V64" s="80">
        <v>10272952</v>
      </c>
      <c r="W64" s="80">
        <v>266303</v>
      </c>
    </row>
    <row r="65" spans="1:23" s="76" customFormat="1" ht="15" x14ac:dyDescent="0.25">
      <c r="A65" s="77" t="s">
        <v>143</v>
      </c>
      <c r="B65" s="200" t="s">
        <v>154</v>
      </c>
      <c r="C65" s="77" t="s">
        <v>155</v>
      </c>
      <c r="D65" s="77" t="s">
        <v>117</v>
      </c>
      <c r="E65" s="78">
        <v>34.673406673160301</v>
      </c>
      <c r="F65" s="78">
        <v>39.335957046544102</v>
      </c>
      <c r="G65" s="78">
        <v>23.310816192058699</v>
      </c>
      <c r="H65" s="78">
        <v>2.5399845298802499</v>
      </c>
      <c r="I65" s="78">
        <v>0.13983555835672901</v>
      </c>
      <c r="J65" s="79">
        <v>726.18600000000004</v>
      </c>
      <c r="K65" s="79">
        <v>823.83659999999998</v>
      </c>
      <c r="L65" s="79">
        <v>488.2124</v>
      </c>
      <c r="M65" s="79">
        <v>53.196399999999997</v>
      </c>
      <c r="N65" s="79">
        <v>2.9287000000000001</v>
      </c>
      <c r="O65" s="79">
        <v>1550.0225</v>
      </c>
      <c r="P65" s="79">
        <v>2904.7440000000001</v>
      </c>
      <c r="Q65" s="79">
        <v>823.83699999999999</v>
      </c>
      <c r="R65" s="79">
        <v>0</v>
      </c>
      <c r="S65" s="79">
        <v>0</v>
      </c>
      <c r="T65" s="79">
        <v>0</v>
      </c>
      <c r="U65" s="79">
        <v>3728.58</v>
      </c>
      <c r="V65" s="80">
        <v>15282698</v>
      </c>
      <c r="W65" s="80">
        <v>485657</v>
      </c>
    </row>
    <row r="66" spans="1:23" s="76" customFormat="1" ht="15" x14ac:dyDescent="0.25">
      <c r="A66" s="77" t="s">
        <v>143</v>
      </c>
      <c r="B66" s="200" t="s">
        <v>154</v>
      </c>
      <c r="C66" s="77" t="s">
        <v>155</v>
      </c>
      <c r="D66" s="77" t="s">
        <v>118</v>
      </c>
      <c r="E66" s="78">
        <v>49.199338085051302</v>
      </c>
      <c r="F66" s="78">
        <v>32.934879080609697</v>
      </c>
      <c r="G66" s="78">
        <v>16.390384006600001</v>
      </c>
      <c r="H66" s="78">
        <v>0.63830664888769495</v>
      </c>
      <c r="I66" s="78">
        <v>0.83709217885133802</v>
      </c>
      <c r="J66" s="79">
        <v>1025.7373</v>
      </c>
      <c r="K66" s="79">
        <v>686.64610000000005</v>
      </c>
      <c r="L66" s="79">
        <v>341.71660000000003</v>
      </c>
      <c r="M66" s="79">
        <v>13.3078</v>
      </c>
      <c r="N66" s="79">
        <v>17.452200000000001</v>
      </c>
      <c r="O66" s="79">
        <v>1712.3833999999999</v>
      </c>
      <c r="P66" s="79">
        <v>4102.9489999999996</v>
      </c>
      <c r="Q66" s="79">
        <v>686.64599999999996</v>
      </c>
      <c r="R66" s="79">
        <v>0</v>
      </c>
      <c r="S66" s="79">
        <v>0</v>
      </c>
      <c r="T66" s="79">
        <v>0</v>
      </c>
      <c r="U66" s="79">
        <v>4789.5950000000003</v>
      </c>
      <c r="V66" s="80">
        <v>6931669</v>
      </c>
      <c r="W66" s="80">
        <v>161514</v>
      </c>
    </row>
    <row r="67" spans="1:23" s="76" customFormat="1" ht="15" x14ac:dyDescent="0.25">
      <c r="A67" s="77" t="s">
        <v>143</v>
      </c>
      <c r="B67" s="200" t="s">
        <v>154</v>
      </c>
      <c r="C67" s="77" t="s">
        <v>155</v>
      </c>
      <c r="D67" s="77" t="s">
        <v>119</v>
      </c>
      <c r="E67" s="78">
        <v>34.639439507860601</v>
      </c>
      <c r="F67" s="78">
        <v>49.039581276423398</v>
      </c>
      <c r="G67" s="78">
        <v>15.5304928989139</v>
      </c>
      <c r="H67" s="78">
        <v>0.79048631680210601</v>
      </c>
      <c r="I67" s="78">
        <v>0</v>
      </c>
      <c r="J67" s="79">
        <v>684.1463</v>
      </c>
      <c r="K67" s="79">
        <v>968.55629999999996</v>
      </c>
      <c r="L67" s="79">
        <v>306.73500000000001</v>
      </c>
      <c r="M67" s="79">
        <v>15.612500000000001</v>
      </c>
      <c r="N67" s="79">
        <v>0</v>
      </c>
      <c r="O67" s="79">
        <v>1652.7025000000001</v>
      </c>
      <c r="P67" s="79">
        <v>2736.585</v>
      </c>
      <c r="Q67" s="79">
        <v>968.55600000000004</v>
      </c>
      <c r="R67" s="79">
        <v>0</v>
      </c>
      <c r="S67" s="79">
        <v>0</v>
      </c>
      <c r="T67" s="79">
        <v>0</v>
      </c>
      <c r="U67" s="79">
        <v>3705.1410000000001</v>
      </c>
      <c r="V67" s="80">
        <v>3280552</v>
      </c>
      <c r="W67" s="80">
        <v>91766</v>
      </c>
    </row>
    <row r="68" spans="1:23" s="76" customFormat="1" ht="15" x14ac:dyDescent="0.25">
      <c r="A68" s="77" t="s">
        <v>143</v>
      </c>
      <c r="B68" s="200" t="s">
        <v>156</v>
      </c>
      <c r="C68" s="77" t="s">
        <v>157</v>
      </c>
      <c r="D68" s="77" t="s">
        <v>117</v>
      </c>
      <c r="E68" s="78">
        <v>34.318255929742897</v>
      </c>
      <c r="F68" s="78">
        <v>44.409648354548899</v>
      </c>
      <c r="G68" s="78">
        <v>19.851519477870699</v>
      </c>
      <c r="H68" s="78">
        <v>1.2020185720627199</v>
      </c>
      <c r="I68" s="78">
        <v>0.218557665774856</v>
      </c>
      <c r="J68" s="79">
        <v>572.09220000000005</v>
      </c>
      <c r="K68" s="79">
        <v>740.31769999999995</v>
      </c>
      <c r="L68" s="79">
        <v>330.92880000000002</v>
      </c>
      <c r="M68" s="79">
        <v>20.0379</v>
      </c>
      <c r="N68" s="79">
        <v>3.6434000000000002</v>
      </c>
      <c r="O68" s="79">
        <v>1312.4099000000001</v>
      </c>
      <c r="P68" s="79">
        <v>2288.3690000000001</v>
      </c>
      <c r="Q68" s="79">
        <v>740.31799999999998</v>
      </c>
      <c r="R68" s="79">
        <v>0</v>
      </c>
      <c r="S68" s="79">
        <v>0</v>
      </c>
      <c r="T68" s="79">
        <v>0</v>
      </c>
      <c r="U68" s="79">
        <v>3028.6860000000001</v>
      </c>
      <c r="V68" s="80">
        <v>12413975</v>
      </c>
      <c r="W68" s="80">
        <v>484659</v>
      </c>
    </row>
    <row r="69" spans="1:23" s="76" customFormat="1" ht="15" x14ac:dyDescent="0.25">
      <c r="A69" s="77" t="s">
        <v>143</v>
      </c>
      <c r="B69" s="200" t="s">
        <v>156</v>
      </c>
      <c r="C69" s="77" t="s">
        <v>157</v>
      </c>
      <c r="D69" s="77" t="s">
        <v>118</v>
      </c>
      <c r="E69" s="78">
        <v>40.148341586245898</v>
      </c>
      <c r="F69" s="78">
        <v>51.8526463536584</v>
      </c>
      <c r="G69" s="78">
        <v>7.9990120600956596</v>
      </c>
      <c r="H69" s="78">
        <v>0</v>
      </c>
      <c r="I69" s="78">
        <v>0</v>
      </c>
      <c r="J69" s="79">
        <v>666.47050000000002</v>
      </c>
      <c r="K69" s="79">
        <v>860.76430000000005</v>
      </c>
      <c r="L69" s="79">
        <v>132.7852</v>
      </c>
      <c r="M69" s="79">
        <v>0</v>
      </c>
      <c r="N69" s="79">
        <v>0</v>
      </c>
      <c r="O69" s="79">
        <v>1527.2348</v>
      </c>
      <c r="P69" s="79">
        <v>2665.8820000000001</v>
      </c>
      <c r="Q69" s="79">
        <v>860.76400000000001</v>
      </c>
      <c r="R69" s="79">
        <v>0</v>
      </c>
      <c r="S69" s="79">
        <v>0</v>
      </c>
      <c r="T69" s="79">
        <v>0</v>
      </c>
      <c r="U69" s="79">
        <v>3526.6460000000002</v>
      </c>
      <c r="V69" s="80">
        <v>5103886</v>
      </c>
      <c r="W69" s="80">
        <v>208180</v>
      </c>
    </row>
    <row r="70" spans="1:23" s="76" customFormat="1" ht="15" x14ac:dyDescent="0.25">
      <c r="A70" s="77" t="s">
        <v>143</v>
      </c>
      <c r="B70" s="200" t="s">
        <v>156</v>
      </c>
      <c r="C70" s="77" t="s">
        <v>157</v>
      </c>
      <c r="D70" s="77" t="s">
        <v>119</v>
      </c>
      <c r="E70" s="78">
        <v>42.690345131780902</v>
      </c>
      <c r="F70" s="78">
        <v>48.751752244685903</v>
      </c>
      <c r="G70" s="78">
        <v>8.4763326122947191</v>
      </c>
      <c r="H70" s="78">
        <v>8.1570011238534898E-2</v>
      </c>
      <c r="I70" s="78">
        <v>0</v>
      </c>
      <c r="J70" s="79">
        <v>706.53380000000004</v>
      </c>
      <c r="K70" s="79">
        <v>806.85130000000004</v>
      </c>
      <c r="L70" s="79">
        <v>140.285</v>
      </c>
      <c r="M70" s="79">
        <v>1.35</v>
      </c>
      <c r="N70" s="79">
        <v>0</v>
      </c>
      <c r="O70" s="79">
        <v>1513.385</v>
      </c>
      <c r="P70" s="79">
        <v>2826.1350000000002</v>
      </c>
      <c r="Q70" s="79">
        <v>806.851</v>
      </c>
      <c r="R70" s="79">
        <v>0</v>
      </c>
      <c r="S70" s="79">
        <v>0</v>
      </c>
      <c r="T70" s="79">
        <v>0</v>
      </c>
      <c r="U70" s="79">
        <v>3632.9859999999999</v>
      </c>
      <c r="V70" s="80">
        <v>3216667</v>
      </c>
      <c r="W70" s="80">
        <v>122242</v>
      </c>
    </row>
    <row r="71" spans="1:23" s="76" customFormat="1" ht="15" x14ac:dyDescent="0.25">
      <c r="A71" s="77" t="s">
        <v>143</v>
      </c>
      <c r="B71" s="200" t="s">
        <v>158</v>
      </c>
      <c r="C71" s="77" t="s">
        <v>159</v>
      </c>
      <c r="D71" s="77" t="s">
        <v>117</v>
      </c>
      <c r="E71" s="78">
        <v>27.722899010137901</v>
      </c>
      <c r="F71" s="78">
        <v>46.629545740004197</v>
      </c>
      <c r="G71" s="78">
        <v>21.5172858040013</v>
      </c>
      <c r="H71" s="78">
        <v>3.7470444690331699</v>
      </c>
      <c r="I71" s="78">
        <v>0.38322497682347001</v>
      </c>
      <c r="J71" s="79">
        <v>463.51299999999998</v>
      </c>
      <c r="K71" s="79">
        <v>779.62270000000001</v>
      </c>
      <c r="L71" s="79">
        <v>359.75830000000002</v>
      </c>
      <c r="M71" s="79">
        <v>62.648699999999998</v>
      </c>
      <c r="N71" s="79">
        <v>6.4073000000000002</v>
      </c>
      <c r="O71" s="79">
        <v>1243.1357</v>
      </c>
      <c r="P71" s="79">
        <v>1854.0519999999999</v>
      </c>
      <c r="Q71" s="79">
        <v>779.62300000000005</v>
      </c>
      <c r="R71" s="79">
        <v>0</v>
      </c>
      <c r="S71" s="79">
        <v>0</v>
      </c>
      <c r="T71" s="79">
        <v>0</v>
      </c>
      <c r="U71" s="79">
        <v>2633.6750000000002</v>
      </c>
      <c r="V71" s="80">
        <v>10794899</v>
      </c>
      <c r="W71" s="80">
        <v>235332</v>
      </c>
    </row>
    <row r="72" spans="1:23" s="76" customFormat="1" ht="15" x14ac:dyDescent="0.25">
      <c r="A72" s="77" t="s">
        <v>143</v>
      </c>
      <c r="B72" s="200" t="s">
        <v>158</v>
      </c>
      <c r="C72" s="77" t="s">
        <v>159</v>
      </c>
      <c r="D72" s="77" t="s">
        <v>118</v>
      </c>
      <c r="E72" s="78">
        <v>47.454875600007703</v>
      </c>
      <c r="F72" s="78">
        <v>33.298976241928202</v>
      </c>
      <c r="G72" s="78">
        <v>15.829828587456101</v>
      </c>
      <c r="H72" s="78">
        <v>3.4163195706080698</v>
      </c>
      <c r="I72" s="78">
        <v>0</v>
      </c>
      <c r="J72" s="79">
        <v>744.43889999999999</v>
      </c>
      <c r="K72" s="79">
        <v>522.37099999999998</v>
      </c>
      <c r="L72" s="79">
        <v>248.32730000000001</v>
      </c>
      <c r="M72" s="79">
        <v>53.592799999999997</v>
      </c>
      <c r="N72" s="79">
        <v>0</v>
      </c>
      <c r="O72" s="79">
        <v>1266.8099</v>
      </c>
      <c r="P72" s="79">
        <v>2977.7550000000001</v>
      </c>
      <c r="Q72" s="79">
        <v>522.37099999999998</v>
      </c>
      <c r="R72" s="79">
        <v>0</v>
      </c>
      <c r="S72" s="79">
        <v>0</v>
      </c>
      <c r="T72" s="79">
        <v>0</v>
      </c>
      <c r="U72" s="79">
        <v>3500.127</v>
      </c>
      <c r="V72" s="80">
        <v>5065504</v>
      </c>
      <c r="W72" s="80">
        <v>114363</v>
      </c>
    </row>
    <row r="73" spans="1:23" s="76" customFormat="1" ht="15" x14ac:dyDescent="0.25">
      <c r="A73" s="77" t="s">
        <v>143</v>
      </c>
      <c r="B73" s="200" t="s">
        <v>158</v>
      </c>
      <c r="C73" s="77" t="s">
        <v>159</v>
      </c>
      <c r="D73" s="77" t="s">
        <v>119</v>
      </c>
      <c r="E73" s="78">
        <v>36.617131888610103</v>
      </c>
      <c r="F73" s="78">
        <v>42.065792852768602</v>
      </c>
      <c r="G73" s="78">
        <v>20.546644014671099</v>
      </c>
      <c r="H73" s="78">
        <v>0.77043124395013995</v>
      </c>
      <c r="I73" s="78">
        <v>0</v>
      </c>
      <c r="J73" s="79">
        <v>556.0788</v>
      </c>
      <c r="K73" s="79">
        <v>638.82380000000001</v>
      </c>
      <c r="L73" s="79">
        <v>312.02749999999997</v>
      </c>
      <c r="M73" s="79">
        <v>11.7</v>
      </c>
      <c r="N73" s="79">
        <v>0</v>
      </c>
      <c r="O73" s="79">
        <v>1194.9024999999999</v>
      </c>
      <c r="P73" s="79">
        <v>2224.3150000000001</v>
      </c>
      <c r="Q73" s="79">
        <v>638.82399999999996</v>
      </c>
      <c r="R73" s="79">
        <v>0</v>
      </c>
      <c r="S73" s="79">
        <v>0</v>
      </c>
      <c r="T73" s="79">
        <v>0</v>
      </c>
      <c r="U73" s="79">
        <v>2863.1390000000001</v>
      </c>
      <c r="V73" s="80">
        <v>2535037</v>
      </c>
      <c r="W73" s="80">
        <v>65249</v>
      </c>
    </row>
    <row r="74" spans="1:23" s="76" customFormat="1" ht="15" x14ac:dyDescent="0.25">
      <c r="A74" s="77" t="s">
        <v>143</v>
      </c>
      <c r="B74" s="200" t="s">
        <v>160</v>
      </c>
      <c r="C74" s="77" t="s">
        <v>161</v>
      </c>
      <c r="D74" s="77" t="s">
        <v>117</v>
      </c>
      <c r="E74" s="78">
        <v>39.448173049768599</v>
      </c>
      <c r="F74" s="78">
        <v>37.249853366063498</v>
      </c>
      <c r="G74" s="78">
        <v>20.951559750613701</v>
      </c>
      <c r="H74" s="78">
        <v>2.2152933764907798</v>
      </c>
      <c r="I74" s="78">
        <v>0.135120457063411</v>
      </c>
      <c r="J74" s="79">
        <v>363.18360000000001</v>
      </c>
      <c r="K74" s="79">
        <v>342.94450000000001</v>
      </c>
      <c r="L74" s="79">
        <v>192.89259999999999</v>
      </c>
      <c r="M74" s="79">
        <v>20.395299999999999</v>
      </c>
      <c r="N74" s="79">
        <v>1.244</v>
      </c>
      <c r="O74" s="79">
        <v>706.12810000000002</v>
      </c>
      <c r="P74" s="79">
        <v>1452.7339999999999</v>
      </c>
      <c r="Q74" s="79">
        <v>342.94499999999999</v>
      </c>
      <c r="R74" s="79">
        <v>0</v>
      </c>
      <c r="S74" s="79">
        <v>0</v>
      </c>
      <c r="T74" s="79">
        <v>0</v>
      </c>
      <c r="U74" s="79">
        <v>1795.6790000000001</v>
      </c>
      <c r="V74" s="80">
        <v>7360124</v>
      </c>
      <c r="W74" s="80">
        <v>231312</v>
      </c>
    </row>
    <row r="75" spans="1:23" s="76" customFormat="1" ht="15" x14ac:dyDescent="0.25">
      <c r="A75" s="77" t="s">
        <v>143</v>
      </c>
      <c r="B75" s="200" t="s">
        <v>160</v>
      </c>
      <c r="C75" s="77" t="s">
        <v>161</v>
      </c>
      <c r="D75" s="77" t="s">
        <v>118</v>
      </c>
      <c r="E75" s="78">
        <v>46.821693882635401</v>
      </c>
      <c r="F75" s="78">
        <v>40.396530247095299</v>
      </c>
      <c r="G75" s="78">
        <v>12.7817758702693</v>
      </c>
      <c r="H75" s="78">
        <v>0</v>
      </c>
      <c r="I75" s="78">
        <v>0</v>
      </c>
      <c r="J75" s="79">
        <v>413.46370000000002</v>
      </c>
      <c r="K75" s="79">
        <v>356.72559999999999</v>
      </c>
      <c r="L75" s="79">
        <v>112.8708</v>
      </c>
      <c r="M75" s="79">
        <v>0</v>
      </c>
      <c r="N75" s="79">
        <v>0</v>
      </c>
      <c r="O75" s="79">
        <v>770.1893</v>
      </c>
      <c r="P75" s="79">
        <v>1653.855</v>
      </c>
      <c r="Q75" s="79">
        <v>356.726</v>
      </c>
      <c r="R75" s="79">
        <v>0</v>
      </c>
      <c r="S75" s="79">
        <v>0</v>
      </c>
      <c r="T75" s="79">
        <v>0</v>
      </c>
      <c r="U75" s="79">
        <v>2010.58</v>
      </c>
      <c r="V75" s="80">
        <v>2909782</v>
      </c>
      <c r="W75" s="80">
        <v>81099</v>
      </c>
    </row>
    <row r="76" spans="1:23" s="76" customFormat="1" ht="15" x14ac:dyDescent="0.25">
      <c r="A76" s="77" t="s">
        <v>143</v>
      </c>
      <c r="B76" s="200" t="s">
        <v>160</v>
      </c>
      <c r="C76" s="77" t="s">
        <v>161</v>
      </c>
      <c r="D76" s="77" t="s">
        <v>119</v>
      </c>
      <c r="E76" s="78">
        <v>41.462357674558803</v>
      </c>
      <c r="F76" s="78">
        <v>44.779757901815699</v>
      </c>
      <c r="G76" s="78">
        <v>12.115054611228301</v>
      </c>
      <c r="H76" s="78">
        <v>1.6428298123970999</v>
      </c>
      <c r="I76" s="78">
        <v>0</v>
      </c>
      <c r="J76" s="79">
        <v>357.59629999999999</v>
      </c>
      <c r="K76" s="79">
        <v>386.20749999999998</v>
      </c>
      <c r="L76" s="79">
        <v>104.4875</v>
      </c>
      <c r="M76" s="79">
        <v>14.168799999999999</v>
      </c>
      <c r="N76" s="79">
        <v>0</v>
      </c>
      <c r="O76" s="79">
        <v>743.80380000000002</v>
      </c>
      <c r="P76" s="79">
        <v>1430.385</v>
      </c>
      <c r="Q76" s="79">
        <v>386.20800000000003</v>
      </c>
      <c r="R76" s="79">
        <v>0</v>
      </c>
      <c r="S76" s="79">
        <v>0</v>
      </c>
      <c r="T76" s="79">
        <v>0</v>
      </c>
      <c r="U76" s="79">
        <v>1816.5930000000001</v>
      </c>
      <c r="V76" s="80">
        <v>1608422</v>
      </c>
      <c r="W76" s="80">
        <v>45545</v>
      </c>
    </row>
    <row r="77" spans="1:23" s="76" customFormat="1" ht="15" x14ac:dyDescent="0.25">
      <c r="A77" s="77" t="s">
        <v>143</v>
      </c>
      <c r="B77" s="200" t="s">
        <v>162</v>
      </c>
      <c r="C77" s="77" t="s">
        <v>163</v>
      </c>
      <c r="D77" s="77" t="s">
        <v>117</v>
      </c>
      <c r="E77" s="78">
        <v>32.645153866907897</v>
      </c>
      <c r="F77" s="78">
        <v>45.297905061181702</v>
      </c>
      <c r="G77" s="78">
        <v>20.766041359170899</v>
      </c>
      <c r="H77" s="78">
        <v>0.915873922772937</v>
      </c>
      <c r="I77" s="78">
        <v>0.37502578996651298</v>
      </c>
      <c r="J77" s="79">
        <v>205.69390000000001</v>
      </c>
      <c r="K77" s="79">
        <v>285.41759999999999</v>
      </c>
      <c r="L77" s="79">
        <v>130.84479999999999</v>
      </c>
      <c r="M77" s="79">
        <v>5.7708000000000004</v>
      </c>
      <c r="N77" s="79">
        <v>2.363</v>
      </c>
      <c r="O77" s="79">
        <v>491.1114</v>
      </c>
      <c r="P77" s="79">
        <v>822.77499999999998</v>
      </c>
      <c r="Q77" s="79">
        <v>285.41800000000001</v>
      </c>
      <c r="R77" s="79">
        <v>0</v>
      </c>
      <c r="S77" s="79">
        <v>0</v>
      </c>
      <c r="T77" s="79">
        <v>0</v>
      </c>
      <c r="U77" s="79">
        <v>1108.193</v>
      </c>
      <c r="V77" s="80">
        <v>4542258</v>
      </c>
      <c r="W77" s="80">
        <v>174275</v>
      </c>
    </row>
    <row r="78" spans="1:23" s="76" customFormat="1" ht="15" x14ac:dyDescent="0.25">
      <c r="A78" s="77" t="s">
        <v>143</v>
      </c>
      <c r="B78" s="200" t="s">
        <v>162</v>
      </c>
      <c r="C78" s="77" t="s">
        <v>163</v>
      </c>
      <c r="D78" s="77" t="s">
        <v>118</v>
      </c>
      <c r="E78" s="78">
        <v>50.0504832642956</v>
      </c>
      <c r="F78" s="78">
        <v>34.856142773254597</v>
      </c>
      <c r="G78" s="78">
        <v>14.3077719056008</v>
      </c>
      <c r="H78" s="78">
        <v>0.78560205684902196</v>
      </c>
      <c r="I78" s="78">
        <v>0</v>
      </c>
      <c r="J78" s="79">
        <v>315.36309999999997</v>
      </c>
      <c r="K78" s="79">
        <v>219.6251</v>
      </c>
      <c r="L78" s="79">
        <v>90.151799999999994</v>
      </c>
      <c r="M78" s="79">
        <v>4.95</v>
      </c>
      <c r="N78" s="79">
        <v>0</v>
      </c>
      <c r="O78" s="79">
        <v>534.98820000000001</v>
      </c>
      <c r="P78" s="79">
        <v>1261.452</v>
      </c>
      <c r="Q78" s="79">
        <v>219.625</v>
      </c>
      <c r="R78" s="79">
        <v>0</v>
      </c>
      <c r="S78" s="79">
        <v>0</v>
      </c>
      <c r="T78" s="79">
        <v>0</v>
      </c>
      <c r="U78" s="79">
        <v>1481.077</v>
      </c>
      <c r="V78" s="80">
        <v>2143466</v>
      </c>
      <c r="W78" s="80">
        <v>77774</v>
      </c>
    </row>
    <row r="79" spans="1:23" s="76" customFormat="1" ht="15" x14ac:dyDescent="0.25">
      <c r="A79" s="77" t="s">
        <v>143</v>
      </c>
      <c r="B79" s="200" t="s">
        <v>162</v>
      </c>
      <c r="C79" s="77" t="s">
        <v>163</v>
      </c>
      <c r="D79" s="77" t="s">
        <v>119</v>
      </c>
      <c r="E79" s="78">
        <v>57.466195305432599</v>
      </c>
      <c r="F79" s="78">
        <v>39.958974114809003</v>
      </c>
      <c r="G79" s="78">
        <v>2.5748305797584501</v>
      </c>
      <c r="H79" s="78">
        <v>0</v>
      </c>
      <c r="I79" s="78">
        <v>0</v>
      </c>
      <c r="J79" s="79">
        <v>362.08879999999999</v>
      </c>
      <c r="K79" s="79">
        <v>251.7775</v>
      </c>
      <c r="L79" s="79">
        <v>16.223800000000001</v>
      </c>
      <c r="M79" s="79">
        <v>0</v>
      </c>
      <c r="N79" s="79">
        <v>0</v>
      </c>
      <c r="O79" s="79">
        <v>613.86630000000002</v>
      </c>
      <c r="P79" s="79">
        <v>1448.355</v>
      </c>
      <c r="Q79" s="79">
        <v>251.77799999999999</v>
      </c>
      <c r="R79" s="79">
        <v>0</v>
      </c>
      <c r="S79" s="79">
        <v>0</v>
      </c>
      <c r="T79" s="79">
        <v>0</v>
      </c>
      <c r="U79" s="79">
        <v>1700.133</v>
      </c>
      <c r="V79" s="80">
        <v>1505309</v>
      </c>
      <c r="W79" s="80">
        <v>53877</v>
      </c>
    </row>
    <row r="80" spans="1:23" s="76" customFormat="1" ht="15" x14ac:dyDescent="0.25">
      <c r="A80" s="77" t="s">
        <v>143</v>
      </c>
      <c r="B80" s="200" t="s">
        <v>164</v>
      </c>
      <c r="C80" s="77" t="s">
        <v>165</v>
      </c>
      <c r="D80" s="77" t="s">
        <v>117</v>
      </c>
      <c r="E80" s="78">
        <v>30.264771616224699</v>
      </c>
      <c r="F80" s="78">
        <v>38.341697370092703</v>
      </c>
      <c r="G80" s="78">
        <v>22.941339424303901</v>
      </c>
      <c r="H80" s="78">
        <v>7.6915418735810599</v>
      </c>
      <c r="I80" s="78">
        <v>0.76064971579767204</v>
      </c>
      <c r="J80" s="79">
        <v>547.8922</v>
      </c>
      <c r="K80" s="79">
        <v>694.11130000000003</v>
      </c>
      <c r="L80" s="79">
        <v>415.31400000000002</v>
      </c>
      <c r="M80" s="79">
        <v>139.2423</v>
      </c>
      <c r="N80" s="79">
        <v>13.770300000000001</v>
      </c>
      <c r="O80" s="79">
        <v>1242.0035</v>
      </c>
      <c r="P80" s="79">
        <v>2191.569</v>
      </c>
      <c r="Q80" s="79">
        <v>694.11099999999999</v>
      </c>
      <c r="R80" s="79">
        <v>0</v>
      </c>
      <c r="S80" s="79">
        <v>0</v>
      </c>
      <c r="T80" s="79">
        <v>0</v>
      </c>
      <c r="U80" s="79">
        <v>2885.68</v>
      </c>
      <c r="V80" s="80">
        <v>11827816</v>
      </c>
      <c r="W80" s="80">
        <v>417094</v>
      </c>
    </row>
    <row r="81" spans="1:23" s="76" customFormat="1" ht="15" x14ac:dyDescent="0.25">
      <c r="A81" s="77" t="s">
        <v>143</v>
      </c>
      <c r="B81" s="200" t="s">
        <v>164</v>
      </c>
      <c r="C81" s="77" t="s">
        <v>165</v>
      </c>
      <c r="D81" s="77" t="s">
        <v>118</v>
      </c>
      <c r="E81" s="78">
        <v>56.389045439162103</v>
      </c>
      <c r="F81" s="78">
        <v>30.465081372496599</v>
      </c>
      <c r="G81" s="78">
        <v>9.49131294419408</v>
      </c>
      <c r="H81" s="78">
        <v>2.5872297726557498</v>
      </c>
      <c r="I81" s="78">
        <v>1.06733047149142</v>
      </c>
      <c r="J81" s="79">
        <v>949.72119999999995</v>
      </c>
      <c r="K81" s="79">
        <v>513.10199999999998</v>
      </c>
      <c r="L81" s="79">
        <v>159.85550000000001</v>
      </c>
      <c r="M81" s="79">
        <v>43.5749</v>
      </c>
      <c r="N81" s="79">
        <v>17.976299999999998</v>
      </c>
      <c r="O81" s="79">
        <v>1462.8233</v>
      </c>
      <c r="P81" s="79">
        <v>3798.8850000000002</v>
      </c>
      <c r="Q81" s="79">
        <v>513.10199999999998</v>
      </c>
      <c r="R81" s="79">
        <v>0</v>
      </c>
      <c r="S81" s="79">
        <v>0</v>
      </c>
      <c r="T81" s="79">
        <v>0</v>
      </c>
      <c r="U81" s="79">
        <v>4311.9870000000001</v>
      </c>
      <c r="V81" s="80">
        <v>6240455</v>
      </c>
      <c r="W81" s="80">
        <v>248178</v>
      </c>
    </row>
    <row r="82" spans="1:23" s="76" customFormat="1" ht="15" x14ac:dyDescent="0.25">
      <c r="A82" s="77" t="s">
        <v>143</v>
      </c>
      <c r="B82" s="200" t="s">
        <v>164</v>
      </c>
      <c r="C82" s="77" t="s">
        <v>165</v>
      </c>
      <c r="D82" s="77" t="s">
        <v>119</v>
      </c>
      <c r="E82" s="78">
        <v>52.593681640934598</v>
      </c>
      <c r="F82" s="78">
        <v>30.288812097771299</v>
      </c>
      <c r="G82" s="78">
        <v>15.453111625400201</v>
      </c>
      <c r="H82" s="78">
        <v>1.6643946358938599</v>
      </c>
      <c r="I82" s="78">
        <v>0</v>
      </c>
      <c r="J82" s="79">
        <v>829.48130000000003</v>
      </c>
      <c r="K82" s="79">
        <v>477.7</v>
      </c>
      <c r="L82" s="79">
        <v>243.71879999999999</v>
      </c>
      <c r="M82" s="79">
        <v>26.25</v>
      </c>
      <c r="N82" s="79">
        <v>0</v>
      </c>
      <c r="O82" s="79">
        <v>1307.1813</v>
      </c>
      <c r="P82" s="79">
        <v>3317.9250000000002</v>
      </c>
      <c r="Q82" s="79">
        <v>477.7</v>
      </c>
      <c r="R82" s="79">
        <v>0</v>
      </c>
      <c r="S82" s="79">
        <v>0</v>
      </c>
      <c r="T82" s="79">
        <v>0</v>
      </c>
      <c r="U82" s="79">
        <v>3795.625</v>
      </c>
      <c r="V82" s="80">
        <v>3360669</v>
      </c>
      <c r="W82" s="80">
        <v>151240</v>
      </c>
    </row>
    <row r="83" spans="1:23" s="57" customFormat="1" ht="30" x14ac:dyDescent="0.25">
      <c r="A83" s="82" t="s">
        <v>143</v>
      </c>
      <c r="B83" s="200" t="s">
        <v>166</v>
      </c>
      <c r="C83" s="77" t="s">
        <v>167</v>
      </c>
      <c r="D83" s="77" t="s">
        <v>117</v>
      </c>
      <c r="E83" s="78">
        <v>29.614591493894999</v>
      </c>
      <c r="F83" s="78">
        <v>54.356802425633099</v>
      </c>
      <c r="G83" s="78">
        <v>14.898369253462301</v>
      </c>
      <c r="H83" s="78">
        <v>0.83009915594525996</v>
      </c>
      <c r="I83" s="78">
        <v>0.30013767106449202</v>
      </c>
      <c r="J83" s="79">
        <v>361.38690000000003</v>
      </c>
      <c r="K83" s="79">
        <v>663.31610000000001</v>
      </c>
      <c r="L83" s="79">
        <v>181.8048</v>
      </c>
      <c r="M83" s="79">
        <v>10.1297</v>
      </c>
      <c r="N83" s="79">
        <v>3.6625999999999999</v>
      </c>
      <c r="O83" s="79">
        <v>1024.7029</v>
      </c>
      <c r="P83" s="79">
        <v>1445.547</v>
      </c>
      <c r="Q83" s="79">
        <v>663.31600000000003</v>
      </c>
      <c r="R83" s="79">
        <v>0</v>
      </c>
      <c r="S83" s="79">
        <v>0</v>
      </c>
      <c r="T83" s="79">
        <v>0</v>
      </c>
      <c r="U83" s="79">
        <v>2108.864</v>
      </c>
      <c r="V83" s="80">
        <v>11236947</v>
      </c>
      <c r="W83" s="80">
        <v>78078</v>
      </c>
    </row>
    <row r="84" spans="1:23" ht="30" x14ac:dyDescent="0.25">
      <c r="A84" s="82" t="s">
        <v>143</v>
      </c>
      <c r="B84" s="200" t="s">
        <v>166</v>
      </c>
      <c r="C84" s="77" t="s">
        <v>167</v>
      </c>
      <c r="D84" s="77" t="s">
        <v>118</v>
      </c>
      <c r="E84" s="78">
        <v>46.075278161225398</v>
      </c>
      <c r="F84" s="78">
        <v>39.857934039616097</v>
      </c>
      <c r="G84" s="78">
        <v>12.881796031732801</v>
      </c>
      <c r="H84" s="78">
        <v>1.1849917674256201</v>
      </c>
      <c r="I84" s="78">
        <v>0</v>
      </c>
      <c r="J84" s="79">
        <v>554.07370000000003</v>
      </c>
      <c r="K84" s="79">
        <v>479.30759999999998</v>
      </c>
      <c r="L84" s="79">
        <v>154.90880000000001</v>
      </c>
      <c r="M84" s="79">
        <v>14.25</v>
      </c>
      <c r="N84" s="79">
        <v>0</v>
      </c>
      <c r="O84" s="79">
        <v>1033.3813</v>
      </c>
      <c r="P84" s="79">
        <v>2216.2950000000001</v>
      </c>
      <c r="Q84" s="79">
        <v>479.30799999999999</v>
      </c>
      <c r="R84" s="79">
        <v>0</v>
      </c>
      <c r="S84" s="79">
        <v>0</v>
      </c>
      <c r="T84" s="79">
        <v>0</v>
      </c>
      <c r="U84" s="79">
        <v>2695.6019999999999</v>
      </c>
      <c r="V84" s="80">
        <v>5071516</v>
      </c>
      <c r="W84" s="80">
        <v>35035</v>
      </c>
    </row>
    <row r="85" spans="1:23" ht="30" x14ac:dyDescent="0.25">
      <c r="A85" s="82" t="s">
        <v>143</v>
      </c>
      <c r="B85" s="200" t="s">
        <v>166</v>
      </c>
      <c r="C85" s="77" t="s">
        <v>167</v>
      </c>
      <c r="D85" s="77" t="s">
        <v>119</v>
      </c>
      <c r="E85" s="78">
        <v>42.7262799743689</v>
      </c>
      <c r="F85" s="78">
        <v>41.372638827468599</v>
      </c>
      <c r="G85" s="78">
        <v>15.2174354484987</v>
      </c>
      <c r="H85" s="78">
        <v>0.68364574966381797</v>
      </c>
      <c r="I85" s="78">
        <v>0</v>
      </c>
      <c r="J85" s="79">
        <v>473.42</v>
      </c>
      <c r="K85" s="79">
        <v>458.42129999999997</v>
      </c>
      <c r="L85" s="79">
        <v>168.6138</v>
      </c>
      <c r="M85" s="79">
        <v>7.5750000000000002</v>
      </c>
      <c r="N85" s="79">
        <v>0</v>
      </c>
      <c r="O85" s="79">
        <v>931.84130000000005</v>
      </c>
      <c r="P85" s="79">
        <v>1893.68</v>
      </c>
      <c r="Q85" s="79">
        <v>458.42099999999999</v>
      </c>
      <c r="R85" s="79">
        <v>0</v>
      </c>
      <c r="S85" s="79">
        <v>0</v>
      </c>
      <c r="T85" s="79">
        <v>0</v>
      </c>
      <c r="U85" s="79">
        <v>2352.1010000000001</v>
      </c>
      <c r="V85" s="80">
        <v>2707338</v>
      </c>
      <c r="W85" s="80">
        <v>14116</v>
      </c>
    </row>
    <row r="86" spans="1:23" ht="15" x14ac:dyDescent="0.25">
      <c r="A86" s="82" t="s">
        <v>168</v>
      </c>
      <c r="B86" s="200" t="s">
        <v>169</v>
      </c>
      <c r="C86" s="77" t="s">
        <v>170</v>
      </c>
      <c r="D86" s="77" t="s">
        <v>117</v>
      </c>
      <c r="E86" s="78">
        <v>42.625222338838903</v>
      </c>
      <c r="F86" s="78">
        <v>41.849888600416101</v>
      </c>
      <c r="G86" s="78">
        <v>14.1248209320739</v>
      </c>
      <c r="H86" s="78">
        <v>1.3190042166123499</v>
      </c>
      <c r="I86" s="78">
        <v>8.1063912058774806E-2</v>
      </c>
      <c r="J86" s="79">
        <v>231.4933</v>
      </c>
      <c r="K86" s="79">
        <v>227.2826</v>
      </c>
      <c r="L86" s="79">
        <v>76.710499999999996</v>
      </c>
      <c r="M86" s="79">
        <v>7.1634000000000002</v>
      </c>
      <c r="N86" s="79">
        <v>0.44030000000000002</v>
      </c>
      <c r="O86" s="79">
        <v>458.77589999999998</v>
      </c>
      <c r="P86" s="79">
        <v>925.97299999999996</v>
      </c>
      <c r="Q86" s="79">
        <v>227.28299999999999</v>
      </c>
      <c r="R86" s="79">
        <v>0</v>
      </c>
      <c r="S86" s="79">
        <v>0</v>
      </c>
      <c r="T86" s="79">
        <v>0</v>
      </c>
      <c r="U86" s="79">
        <v>1153.2560000000001</v>
      </c>
      <c r="V86" s="80">
        <v>5305627</v>
      </c>
      <c r="W86" s="80">
        <v>133274</v>
      </c>
    </row>
    <row r="87" spans="1:23" ht="15" x14ac:dyDescent="0.25">
      <c r="A87" s="82" t="s">
        <v>168</v>
      </c>
      <c r="B87" s="200" t="s">
        <v>169</v>
      </c>
      <c r="C87" s="77" t="s">
        <v>170</v>
      </c>
      <c r="D87" s="77" t="s">
        <v>118</v>
      </c>
      <c r="E87" s="78">
        <v>47.607929638680098</v>
      </c>
      <c r="F87" s="78">
        <v>41.539051278703198</v>
      </c>
      <c r="G87" s="78">
        <v>10.853019082616701</v>
      </c>
      <c r="H87" s="78">
        <v>0</v>
      </c>
      <c r="I87" s="78">
        <v>0</v>
      </c>
      <c r="J87" s="79">
        <v>255.22139999999999</v>
      </c>
      <c r="K87" s="79">
        <v>222.6867</v>
      </c>
      <c r="L87" s="79">
        <v>58.182000000000002</v>
      </c>
      <c r="M87" s="79">
        <v>0</v>
      </c>
      <c r="N87" s="79">
        <v>0</v>
      </c>
      <c r="O87" s="79">
        <v>477.90809999999999</v>
      </c>
      <c r="P87" s="79">
        <v>1020.885</v>
      </c>
      <c r="Q87" s="79">
        <v>222.68700000000001</v>
      </c>
      <c r="R87" s="79">
        <v>0</v>
      </c>
      <c r="S87" s="79">
        <v>0</v>
      </c>
      <c r="T87" s="79">
        <v>0</v>
      </c>
      <c r="U87" s="79">
        <v>1243.5719999999999</v>
      </c>
      <c r="V87" s="80">
        <v>2117480</v>
      </c>
      <c r="W87" s="80">
        <v>68536</v>
      </c>
    </row>
    <row r="88" spans="1:23" ht="15" x14ac:dyDescent="0.25">
      <c r="A88" s="82" t="s">
        <v>168</v>
      </c>
      <c r="B88" s="200" t="s">
        <v>169</v>
      </c>
      <c r="C88" s="77" t="s">
        <v>170</v>
      </c>
      <c r="D88" s="77" t="s">
        <v>119</v>
      </c>
      <c r="E88" s="78">
        <v>49.056141707635902</v>
      </c>
      <c r="F88" s="78">
        <v>44.145721703584996</v>
      </c>
      <c r="G88" s="78">
        <v>6.5403524277744003</v>
      </c>
      <c r="H88" s="78">
        <v>0.25778416100462198</v>
      </c>
      <c r="I88" s="78">
        <v>0</v>
      </c>
      <c r="J88" s="79">
        <v>266.41899999999998</v>
      </c>
      <c r="K88" s="79">
        <v>239.751</v>
      </c>
      <c r="L88" s="79">
        <v>35.520000000000003</v>
      </c>
      <c r="M88" s="79">
        <v>1.4</v>
      </c>
      <c r="N88" s="79">
        <v>0</v>
      </c>
      <c r="O88" s="79">
        <v>506.17</v>
      </c>
      <c r="P88" s="79">
        <v>1065.6759999999999</v>
      </c>
      <c r="Q88" s="79">
        <v>239.751</v>
      </c>
      <c r="R88" s="79">
        <v>0</v>
      </c>
      <c r="S88" s="79">
        <v>0</v>
      </c>
      <c r="T88" s="79">
        <v>0</v>
      </c>
      <c r="U88" s="79">
        <v>1305.4269999999999</v>
      </c>
      <c r="V88" s="80">
        <v>1292672</v>
      </c>
      <c r="W88" s="80">
        <v>33317</v>
      </c>
    </row>
    <row r="89" spans="1:23" ht="15" x14ac:dyDescent="0.25">
      <c r="A89" s="82" t="s">
        <v>168</v>
      </c>
      <c r="B89" s="200" t="s">
        <v>171</v>
      </c>
      <c r="C89" s="77" t="s">
        <v>172</v>
      </c>
      <c r="D89" s="77" t="s">
        <v>117</v>
      </c>
      <c r="E89" s="78">
        <v>37.769995191537099</v>
      </c>
      <c r="F89" s="78">
        <v>41.887962814553603</v>
      </c>
      <c r="G89" s="78">
        <v>19.041188491745501</v>
      </c>
      <c r="H89" s="78">
        <v>1.10874338836352</v>
      </c>
      <c r="I89" s="78">
        <v>0.192110113800289</v>
      </c>
      <c r="J89" s="79">
        <v>471.29399999999998</v>
      </c>
      <c r="K89" s="79">
        <v>522.678</v>
      </c>
      <c r="L89" s="79">
        <v>237.596</v>
      </c>
      <c r="M89" s="79">
        <v>13.834899999999999</v>
      </c>
      <c r="N89" s="79">
        <v>2.3972000000000002</v>
      </c>
      <c r="O89" s="79">
        <v>993.97199999999998</v>
      </c>
      <c r="P89" s="79">
        <v>1885.1759999999999</v>
      </c>
      <c r="Q89" s="79">
        <v>522.678</v>
      </c>
      <c r="R89" s="79">
        <v>0</v>
      </c>
      <c r="S89" s="79">
        <v>0</v>
      </c>
      <c r="T89" s="79">
        <v>0</v>
      </c>
      <c r="U89" s="79">
        <v>2407.8539999999998</v>
      </c>
      <c r="V89" s="80">
        <v>11077486</v>
      </c>
      <c r="W89" s="80">
        <v>251148</v>
      </c>
    </row>
    <row r="90" spans="1:23" ht="15" x14ac:dyDescent="0.25">
      <c r="A90" s="82" t="s">
        <v>168</v>
      </c>
      <c r="B90" s="200" t="s">
        <v>171</v>
      </c>
      <c r="C90" s="77" t="s">
        <v>172</v>
      </c>
      <c r="D90" s="77" t="s">
        <v>118</v>
      </c>
      <c r="E90" s="78">
        <v>51.950208366725398</v>
      </c>
      <c r="F90" s="78">
        <v>31.456787946786299</v>
      </c>
      <c r="G90" s="78">
        <v>14.128161564353301</v>
      </c>
      <c r="H90" s="78">
        <v>1.4387281615643499</v>
      </c>
      <c r="I90" s="78">
        <v>1.0261139605706</v>
      </c>
      <c r="J90" s="79">
        <v>648.23469999999998</v>
      </c>
      <c r="K90" s="79">
        <v>392.51780000000002</v>
      </c>
      <c r="L90" s="79">
        <v>176.2912</v>
      </c>
      <c r="M90" s="79">
        <v>17.952500000000001</v>
      </c>
      <c r="N90" s="79">
        <v>12.803900000000001</v>
      </c>
      <c r="O90" s="79">
        <v>1040.7525000000001</v>
      </c>
      <c r="P90" s="79">
        <v>2592.9389999999999</v>
      </c>
      <c r="Q90" s="79">
        <v>392.51799999999997</v>
      </c>
      <c r="R90" s="79">
        <v>0</v>
      </c>
      <c r="S90" s="79">
        <v>0</v>
      </c>
      <c r="T90" s="79">
        <v>0</v>
      </c>
      <c r="U90" s="79">
        <v>2985.4569999999999</v>
      </c>
      <c r="V90" s="80">
        <v>5083452</v>
      </c>
      <c r="W90" s="80">
        <v>102203</v>
      </c>
    </row>
    <row r="91" spans="1:23" ht="15" x14ac:dyDescent="0.25">
      <c r="A91" s="82" t="s">
        <v>168</v>
      </c>
      <c r="B91" s="200" t="s">
        <v>171</v>
      </c>
      <c r="C91" s="77" t="s">
        <v>172</v>
      </c>
      <c r="D91" s="77" t="s">
        <v>119</v>
      </c>
      <c r="E91" s="78">
        <v>50.761239782016403</v>
      </c>
      <c r="F91" s="78">
        <v>40.038868408398798</v>
      </c>
      <c r="G91" s="78">
        <v>9.0139645776566795</v>
      </c>
      <c r="H91" s="78">
        <v>0.18592723192819399</v>
      </c>
      <c r="I91" s="78">
        <v>0</v>
      </c>
      <c r="J91" s="79">
        <v>633.39880000000005</v>
      </c>
      <c r="K91" s="79">
        <v>499.60500000000002</v>
      </c>
      <c r="L91" s="79">
        <v>112.47629999999999</v>
      </c>
      <c r="M91" s="79">
        <v>2.3199999999999998</v>
      </c>
      <c r="N91" s="79">
        <v>0</v>
      </c>
      <c r="O91" s="79">
        <v>1133.0038</v>
      </c>
      <c r="P91" s="79">
        <v>2533.5949999999998</v>
      </c>
      <c r="Q91" s="79">
        <v>499.60500000000002</v>
      </c>
      <c r="R91" s="79">
        <v>0</v>
      </c>
      <c r="S91" s="79">
        <v>0</v>
      </c>
      <c r="T91" s="79">
        <v>0</v>
      </c>
      <c r="U91" s="79">
        <v>3033.2</v>
      </c>
      <c r="V91" s="80">
        <v>3003563</v>
      </c>
      <c r="W91" s="80">
        <v>67059</v>
      </c>
    </row>
    <row r="92" spans="1:23" ht="15" x14ac:dyDescent="0.25">
      <c r="A92" s="82" t="s">
        <v>168</v>
      </c>
      <c r="B92" s="200" t="s">
        <v>173</v>
      </c>
      <c r="C92" s="77" t="s">
        <v>174</v>
      </c>
      <c r="D92" s="77" t="s">
        <v>117</v>
      </c>
      <c r="E92" s="78">
        <v>46.100697876900398</v>
      </c>
      <c r="F92" s="78">
        <v>39.736001607394002</v>
      </c>
      <c r="G92" s="78">
        <v>13.605025338780599</v>
      </c>
      <c r="H92" s="78">
        <v>0.52118009510414598</v>
      </c>
      <c r="I92" s="78">
        <v>3.7095081820820199E-2</v>
      </c>
      <c r="J92" s="79">
        <v>1032.4943000000001</v>
      </c>
      <c r="K92" s="79">
        <v>889.94740000000002</v>
      </c>
      <c r="L92" s="79">
        <v>304.70499999999998</v>
      </c>
      <c r="M92" s="79">
        <v>11.672599999999999</v>
      </c>
      <c r="N92" s="79">
        <v>0.83079999999999998</v>
      </c>
      <c r="O92" s="79">
        <v>1922.4416000000001</v>
      </c>
      <c r="P92" s="79">
        <v>4129.9769999999999</v>
      </c>
      <c r="Q92" s="79">
        <v>889.947</v>
      </c>
      <c r="R92" s="79">
        <v>0</v>
      </c>
      <c r="S92" s="79">
        <v>0</v>
      </c>
      <c r="T92" s="79">
        <v>0</v>
      </c>
      <c r="U92" s="79">
        <v>5019.924</v>
      </c>
      <c r="V92" s="80">
        <v>23094476</v>
      </c>
      <c r="W92" s="80">
        <v>449921</v>
      </c>
    </row>
    <row r="93" spans="1:23" ht="15" x14ac:dyDescent="0.25">
      <c r="A93" s="82" t="s">
        <v>168</v>
      </c>
      <c r="B93" s="200" t="s">
        <v>173</v>
      </c>
      <c r="C93" s="77" t="s">
        <v>174</v>
      </c>
      <c r="D93" s="77" t="s">
        <v>118</v>
      </c>
      <c r="E93" s="78">
        <v>50.645459531100002</v>
      </c>
      <c r="F93" s="78">
        <v>40.047368036195799</v>
      </c>
      <c r="G93" s="78">
        <v>8.9236204926648703</v>
      </c>
      <c r="H93" s="78">
        <v>0.38355194003930299</v>
      </c>
      <c r="I93" s="78">
        <v>0</v>
      </c>
      <c r="J93" s="79">
        <v>1108.1732999999999</v>
      </c>
      <c r="K93" s="79">
        <v>876.27650000000006</v>
      </c>
      <c r="L93" s="79">
        <v>195.2577</v>
      </c>
      <c r="M93" s="79">
        <v>8.3925000000000001</v>
      </c>
      <c r="N93" s="79">
        <v>0</v>
      </c>
      <c r="O93" s="79">
        <v>1984.4498000000001</v>
      </c>
      <c r="P93" s="79">
        <v>4432.6930000000002</v>
      </c>
      <c r="Q93" s="79">
        <v>876.27599999999995</v>
      </c>
      <c r="R93" s="79">
        <v>0</v>
      </c>
      <c r="S93" s="79">
        <v>0</v>
      </c>
      <c r="T93" s="79">
        <v>0</v>
      </c>
      <c r="U93" s="79">
        <v>5308.97</v>
      </c>
      <c r="V93" s="80">
        <v>9039791</v>
      </c>
      <c r="W93" s="80">
        <v>157237</v>
      </c>
    </row>
    <row r="94" spans="1:23" ht="15" x14ac:dyDescent="0.25">
      <c r="A94" s="82" t="s">
        <v>168</v>
      </c>
      <c r="B94" s="200" t="s">
        <v>173</v>
      </c>
      <c r="C94" s="77" t="s">
        <v>174</v>
      </c>
      <c r="D94" s="77" t="s">
        <v>119</v>
      </c>
      <c r="E94" s="78">
        <v>52.346097533505997</v>
      </c>
      <c r="F94" s="78">
        <v>38.7115215677441</v>
      </c>
      <c r="G94" s="78">
        <v>8.6703007095393598</v>
      </c>
      <c r="H94" s="78">
        <v>0.27208018921049698</v>
      </c>
      <c r="I94" s="78">
        <v>0</v>
      </c>
      <c r="J94" s="79">
        <v>1161.9525000000001</v>
      </c>
      <c r="K94" s="79">
        <v>859.29899999999998</v>
      </c>
      <c r="L94" s="79">
        <v>192.459</v>
      </c>
      <c r="M94" s="79">
        <v>6.0395000000000003</v>
      </c>
      <c r="N94" s="79">
        <v>0</v>
      </c>
      <c r="O94" s="79">
        <v>2021.2515000000001</v>
      </c>
      <c r="P94" s="79">
        <v>4647.8100000000004</v>
      </c>
      <c r="Q94" s="79">
        <v>859.29899999999998</v>
      </c>
      <c r="R94" s="79">
        <v>0</v>
      </c>
      <c r="S94" s="79">
        <v>0</v>
      </c>
      <c r="T94" s="79">
        <v>0</v>
      </c>
      <c r="U94" s="79">
        <v>5507.1090000000004</v>
      </c>
      <c r="V94" s="80">
        <v>5453294</v>
      </c>
      <c r="W94" s="80">
        <v>100787</v>
      </c>
    </row>
    <row r="95" spans="1:23" ht="15" x14ac:dyDescent="0.25">
      <c r="A95" s="82" t="s">
        <v>168</v>
      </c>
      <c r="B95" s="200" t="s">
        <v>175</v>
      </c>
      <c r="C95" s="77" t="s">
        <v>176</v>
      </c>
      <c r="D95" s="77" t="s">
        <v>117</v>
      </c>
      <c r="E95" s="78">
        <v>41.698368816368799</v>
      </c>
      <c r="F95" s="78">
        <v>37.388354312354302</v>
      </c>
      <c r="G95" s="78">
        <v>19.751940429940401</v>
      </c>
      <c r="H95" s="78">
        <v>1.0354674954675001</v>
      </c>
      <c r="I95" s="78">
        <v>0.12586894586894601</v>
      </c>
      <c r="J95" s="79">
        <v>804.98699999999997</v>
      </c>
      <c r="K95" s="79">
        <v>721.78219999999999</v>
      </c>
      <c r="L95" s="79">
        <v>381.31119999999999</v>
      </c>
      <c r="M95" s="79">
        <v>19.989699999999999</v>
      </c>
      <c r="N95" s="79">
        <v>2.4298999999999999</v>
      </c>
      <c r="O95" s="79">
        <v>1526.7692</v>
      </c>
      <c r="P95" s="79">
        <v>3219.9479999999999</v>
      </c>
      <c r="Q95" s="79">
        <v>721.78200000000004</v>
      </c>
      <c r="R95" s="79">
        <v>0</v>
      </c>
      <c r="S95" s="79">
        <v>0</v>
      </c>
      <c r="T95" s="79">
        <v>0</v>
      </c>
      <c r="U95" s="79">
        <v>3941.73</v>
      </c>
      <c r="V95" s="80">
        <v>18134179</v>
      </c>
      <c r="W95" s="80">
        <v>457181</v>
      </c>
    </row>
    <row r="96" spans="1:23" ht="15" x14ac:dyDescent="0.25">
      <c r="A96" s="82" t="s">
        <v>168</v>
      </c>
      <c r="B96" s="200" t="s">
        <v>175</v>
      </c>
      <c r="C96" s="77" t="s">
        <v>176</v>
      </c>
      <c r="D96" s="77" t="s">
        <v>118</v>
      </c>
      <c r="E96" s="78">
        <v>45.840458205318399</v>
      </c>
      <c r="F96" s="78">
        <v>35.7633944273758</v>
      </c>
      <c r="G96" s="78">
        <v>15.6206351308401</v>
      </c>
      <c r="H96" s="78">
        <v>2.7755122364657301</v>
      </c>
      <c r="I96" s="78">
        <v>0</v>
      </c>
      <c r="J96" s="79">
        <v>865.37620000000004</v>
      </c>
      <c r="K96" s="79">
        <v>675.14139999999998</v>
      </c>
      <c r="L96" s="79">
        <v>294.88639999999998</v>
      </c>
      <c r="M96" s="79">
        <v>52.396099999999997</v>
      </c>
      <c r="N96" s="79">
        <v>0</v>
      </c>
      <c r="O96" s="79">
        <v>1540.5174999999999</v>
      </c>
      <c r="P96" s="79">
        <v>3461.5050000000001</v>
      </c>
      <c r="Q96" s="79">
        <v>675.14099999999996</v>
      </c>
      <c r="R96" s="79">
        <v>0</v>
      </c>
      <c r="S96" s="79">
        <v>0</v>
      </c>
      <c r="T96" s="79">
        <v>0</v>
      </c>
      <c r="U96" s="79">
        <v>4136.6459999999997</v>
      </c>
      <c r="V96" s="80">
        <v>7043626</v>
      </c>
      <c r="W96" s="80">
        <v>185499</v>
      </c>
    </row>
    <row r="97" spans="1:23" ht="15" x14ac:dyDescent="0.25">
      <c r="A97" s="82" t="s">
        <v>168</v>
      </c>
      <c r="B97" s="200" t="s">
        <v>175</v>
      </c>
      <c r="C97" s="77" t="s">
        <v>176</v>
      </c>
      <c r="D97" s="77" t="s">
        <v>119</v>
      </c>
      <c r="E97" s="78">
        <v>47.976687261113099</v>
      </c>
      <c r="F97" s="78">
        <v>42.534412796481497</v>
      </c>
      <c r="G97" s="78">
        <v>8.8390753442588608</v>
      </c>
      <c r="H97" s="78">
        <v>0.64982459814649995</v>
      </c>
      <c r="I97" s="78">
        <v>0</v>
      </c>
      <c r="J97" s="79">
        <v>916.30679999999995</v>
      </c>
      <c r="K97" s="79">
        <v>812.36479999999995</v>
      </c>
      <c r="L97" s="79">
        <v>168.8175</v>
      </c>
      <c r="M97" s="79">
        <v>12.411</v>
      </c>
      <c r="N97" s="79">
        <v>0</v>
      </c>
      <c r="O97" s="79">
        <v>1728.6714999999999</v>
      </c>
      <c r="P97" s="79">
        <v>3665.2269999999999</v>
      </c>
      <c r="Q97" s="79">
        <v>812.36500000000001</v>
      </c>
      <c r="R97" s="79">
        <v>0</v>
      </c>
      <c r="S97" s="79">
        <v>0</v>
      </c>
      <c r="T97" s="79">
        <v>0</v>
      </c>
      <c r="U97" s="79">
        <v>4477.5919999999996</v>
      </c>
      <c r="V97" s="80">
        <v>4433843</v>
      </c>
      <c r="W97" s="80">
        <v>117411</v>
      </c>
    </row>
    <row r="98" spans="1:23" ht="15" x14ac:dyDescent="0.25">
      <c r="A98" s="82" t="s">
        <v>168</v>
      </c>
      <c r="B98" s="200" t="s">
        <v>177</v>
      </c>
      <c r="C98" s="77" t="s">
        <v>178</v>
      </c>
      <c r="D98" s="77" t="s">
        <v>117</v>
      </c>
      <c r="E98" s="78">
        <v>41.5595262162092</v>
      </c>
      <c r="F98" s="78">
        <v>39.025101728740601</v>
      </c>
      <c r="G98" s="78">
        <v>16.6338931653837</v>
      </c>
      <c r="H98" s="78">
        <v>2.5820542726071101</v>
      </c>
      <c r="I98" s="78">
        <v>0.19942461705932699</v>
      </c>
      <c r="J98" s="79">
        <v>160.34909999999999</v>
      </c>
      <c r="K98" s="79">
        <v>150.57060000000001</v>
      </c>
      <c r="L98" s="79">
        <v>64.178600000000003</v>
      </c>
      <c r="M98" s="79">
        <v>9.9623000000000008</v>
      </c>
      <c r="N98" s="79">
        <v>0.76939999999999997</v>
      </c>
      <c r="O98" s="79">
        <v>310.91969999999998</v>
      </c>
      <c r="P98" s="79">
        <v>641.39599999999996</v>
      </c>
      <c r="Q98" s="79">
        <v>150.571</v>
      </c>
      <c r="R98" s="79">
        <v>0</v>
      </c>
      <c r="S98" s="79">
        <v>0</v>
      </c>
      <c r="T98" s="79">
        <v>0</v>
      </c>
      <c r="U98" s="79">
        <v>791.96699999999998</v>
      </c>
      <c r="V98" s="80">
        <v>3643493</v>
      </c>
      <c r="W98" s="80">
        <v>45676</v>
      </c>
    </row>
    <row r="99" spans="1:23" ht="15" x14ac:dyDescent="0.25">
      <c r="A99" s="82" t="s">
        <v>168</v>
      </c>
      <c r="B99" s="200" t="s">
        <v>177</v>
      </c>
      <c r="C99" s="77" t="s">
        <v>178</v>
      </c>
      <c r="D99" s="77" t="s">
        <v>118</v>
      </c>
      <c r="E99" s="78">
        <v>53.187707021226998</v>
      </c>
      <c r="F99" s="78">
        <v>34.864297747712698</v>
      </c>
      <c r="G99" s="78">
        <v>11.9479952310603</v>
      </c>
      <c r="H99" s="78">
        <v>0</v>
      </c>
      <c r="I99" s="78">
        <v>0</v>
      </c>
      <c r="J99" s="79">
        <v>205.2141</v>
      </c>
      <c r="K99" s="79">
        <v>134.51689999999999</v>
      </c>
      <c r="L99" s="79">
        <v>46.098999999999997</v>
      </c>
      <c r="M99" s="79">
        <v>0</v>
      </c>
      <c r="N99" s="79">
        <v>0</v>
      </c>
      <c r="O99" s="79">
        <v>339.73110000000003</v>
      </c>
      <c r="P99" s="79">
        <v>820.85699999999997</v>
      </c>
      <c r="Q99" s="79">
        <v>134.517</v>
      </c>
      <c r="R99" s="79">
        <v>0</v>
      </c>
      <c r="S99" s="79">
        <v>0</v>
      </c>
      <c r="T99" s="79">
        <v>0</v>
      </c>
      <c r="U99" s="79">
        <v>955.37300000000005</v>
      </c>
      <c r="V99" s="80">
        <v>1626750</v>
      </c>
      <c r="W99" s="80">
        <v>29899</v>
      </c>
    </row>
    <row r="100" spans="1:23" ht="15" x14ac:dyDescent="0.25">
      <c r="A100" s="82" t="s">
        <v>168</v>
      </c>
      <c r="B100" s="200" t="s">
        <v>177</v>
      </c>
      <c r="C100" s="77" t="s">
        <v>178</v>
      </c>
      <c r="D100" s="77" t="s">
        <v>119</v>
      </c>
      <c r="E100" s="78">
        <v>50.800222896094098</v>
      </c>
      <c r="F100" s="78">
        <v>40.215120648990499</v>
      </c>
      <c r="G100" s="78">
        <v>8.9846564549153793</v>
      </c>
      <c r="H100" s="78">
        <v>0</v>
      </c>
      <c r="I100" s="78">
        <v>0</v>
      </c>
      <c r="J100" s="79">
        <v>196.0025</v>
      </c>
      <c r="K100" s="79">
        <v>155.16200000000001</v>
      </c>
      <c r="L100" s="79">
        <v>34.665500000000002</v>
      </c>
      <c r="M100" s="79">
        <v>0</v>
      </c>
      <c r="N100" s="79">
        <v>0</v>
      </c>
      <c r="O100" s="79">
        <v>351.16449999999998</v>
      </c>
      <c r="P100" s="79">
        <v>784.01</v>
      </c>
      <c r="Q100" s="79">
        <v>155.16200000000001</v>
      </c>
      <c r="R100" s="79">
        <v>0</v>
      </c>
      <c r="S100" s="79">
        <v>0</v>
      </c>
      <c r="T100" s="79">
        <v>0</v>
      </c>
      <c r="U100" s="79">
        <v>939.17200000000003</v>
      </c>
      <c r="V100" s="80">
        <v>929997</v>
      </c>
      <c r="W100" s="80">
        <v>17062</v>
      </c>
    </row>
    <row r="101" spans="1:23" ht="15" x14ac:dyDescent="0.25">
      <c r="A101" s="82" t="s">
        <v>168</v>
      </c>
      <c r="B101" s="200" t="s">
        <v>179</v>
      </c>
      <c r="C101" s="77" t="s">
        <v>180</v>
      </c>
      <c r="D101" s="77" t="s">
        <v>117</v>
      </c>
      <c r="E101" s="78">
        <v>36.567406903587802</v>
      </c>
      <c r="F101" s="78">
        <v>42.696497194354698</v>
      </c>
      <c r="G101" s="78">
        <v>19.587583744261199</v>
      </c>
      <c r="H101" s="78">
        <v>1.0762455364733901</v>
      </c>
      <c r="I101" s="78">
        <v>7.2266621322904304E-2</v>
      </c>
      <c r="J101" s="79">
        <v>215.05289999999999</v>
      </c>
      <c r="K101" s="79">
        <v>251.09809999999999</v>
      </c>
      <c r="L101" s="79">
        <v>115.19459999999999</v>
      </c>
      <c r="M101" s="79">
        <v>6.3293999999999997</v>
      </c>
      <c r="N101" s="79">
        <v>0.42499999999999999</v>
      </c>
      <c r="O101" s="79">
        <v>466.15100000000001</v>
      </c>
      <c r="P101" s="79">
        <v>860.21199999999999</v>
      </c>
      <c r="Q101" s="79">
        <v>251.09800000000001</v>
      </c>
      <c r="R101" s="79">
        <v>0</v>
      </c>
      <c r="S101" s="79">
        <v>0</v>
      </c>
      <c r="T101" s="79">
        <v>0</v>
      </c>
      <c r="U101" s="79">
        <v>1111.31</v>
      </c>
      <c r="V101" s="80">
        <v>5112649</v>
      </c>
      <c r="W101" s="80">
        <v>114467</v>
      </c>
    </row>
    <row r="102" spans="1:23" ht="15" x14ac:dyDescent="0.25">
      <c r="A102" s="82" t="s">
        <v>168</v>
      </c>
      <c r="B102" s="200" t="s">
        <v>179</v>
      </c>
      <c r="C102" s="77" t="s">
        <v>180</v>
      </c>
      <c r="D102" s="77" t="s">
        <v>118</v>
      </c>
      <c r="E102" s="78">
        <v>47.282674118658598</v>
      </c>
      <c r="F102" s="78">
        <v>33.808899398108302</v>
      </c>
      <c r="G102" s="78">
        <v>13.7180137575236</v>
      </c>
      <c r="H102" s="78">
        <v>3.0827171109200302</v>
      </c>
      <c r="I102" s="78">
        <v>2.10769561478934</v>
      </c>
      <c r="J102" s="79">
        <v>274.94880000000001</v>
      </c>
      <c r="K102" s="79">
        <v>196.59880000000001</v>
      </c>
      <c r="L102" s="79">
        <v>79.770300000000006</v>
      </c>
      <c r="M102" s="79">
        <v>17.925999999999998</v>
      </c>
      <c r="N102" s="79">
        <v>12.2563</v>
      </c>
      <c r="O102" s="79">
        <v>471.54750000000001</v>
      </c>
      <c r="P102" s="79">
        <v>1099.7950000000001</v>
      </c>
      <c r="Q102" s="79">
        <v>196.59899999999999</v>
      </c>
      <c r="R102" s="79">
        <v>0</v>
      </c>
      <c r="S102" s="79">
        <v>0</v>
      </c>
      <c r="T102" s="79">
        <v>0</v>
      </c>
      <c r="U102" s="79">
        <v>1296.394</v>
      </c>
      <c r="V102" s="80">
        <v>2207419</v>
      </c>
      <c r="W102" s="80">
        <v>45374</v>
      </c>
    </row>
    <row r="103" spans="1:23" ht="15" x14ac:dyDescent="0.25">
      <c r="A103" s="82" t="s">
        <v>168</v>
      </c>
      <c r="B103" s="202" t="s">
        <v>179</v>
      </c>
      <c r="C103" s="77" t="s">
        <v>180</v>
      </c>
      <c r="D103" s="82" t="s">
        <v>119</v>
      </c>
      <c r="E103" s="83">
        <v>48.4371280394491</v>
      </c>
      <c r="F103" s="83">
        <v>43.123660942016699</v>
      </c>
      <c r="G103" s="83">
        <v>8.0136031287196108</v>
      </c>
      <c r="H103" s="83">
        <v>0.42560788981465703</v>
      </c>
      <c r="I103" s="83">
        <v>0</v>
      </c>
      <c r="J103" s="84">
        <v>284.85879999999997</v>
      </c>
      <c r="K103" s="84">
        <v>253.6103</v>
      </c>
      <c r="L103" s="84">
        <v>47.128</v>
      </c>
      <c r="M103" s="84">
        <v>2.5030000000000001</v>
      </c>
      <c r="N103" s="84">
        <v>0</v>
      </c>
      <c r="O103" s="84">
        <v>538.46900000000005</v>
      </c>
      <c r="P103" s="84">
        <v>1139.4349999999999</v>
      </c>
      <c r="Q103" s="84">
        <v>253.61</v>
      </c>
      <c r="R103" s="84">
        <v>0</v>
      </c>
      <c r="S103" s="84">
        <v>0</v>
      </c>
      <c r="T103" s="84">
        <v>0</v>
      </c>
      <c r="U103" s="79">
        <v>1393.0450000000001</v>
      </c>
      <c r="V103" s="80">
        <v>1379435</v>
      </c>
      <c r="W103" s="85">
        <v>34608</v>
      </c>
    </row>
    <row r="104" spans="1:23" ht="15" x14ac:dyDescent="0.25">
      <c r="A104" s="82" t="s">
        <v>168</v>
      </c>
      <c r="B104" s="202" t="s">
        <v>181</v>
      </c>
      <c r="C104" s="77" t="s">
        <v>182</v>
      </c>
      <c r="D104" s="82" t="s">
        <v>117</v>
      </c>
      <c r="E104" s="83">
        <v>33.337045892600102</v>
      </c>
      <c r="F104" s="83">
        <v>43.508595408300202</v>
      </c>
      <c r="G104" s="83">
        <v>21.518296045087499</v>
      </c>
      <c r="H104" s="83">
        <v>1.3476565740356701</v>
      </c>
      <c r="I104" s="83">
        <v>0.28840607997657802</v>
      </c>
      <c r="J104" s="84">
        <v>136.6386</v>
      </c>
      <c r="K104" s="84">
        <v>178.3287</v>
      </c>
      <c r="L104" s="84">
        <v>88.197000000000003</v>
      </c>
      <c r="M104" s="84">
        <v>5.5236000000000001</v>
      </c>
      <c r="N104" s="84">
        <v>1.1820999999999999</v>
      </c>
      <c r="O104" s="84">
        <v>314.96719999999999</v>
      </c>
      <c r="P104" s="84">
        <v>546.55399999999997</v>
      </c>
      <c r="Q104" s="84">
        <v>178.32900000000001</v>
      </c>
      <c r="R104" s="84">
        <v>0</v>
      </c>
      <c r="S104" s="84">
        <v>0</v>
      </c>
      <c r="T104" s="84">
        <v>0</v>
      </c>
      <c r="U104" s="79">
        <v>724.88300000000004</v>
      </c>
      <c r="V104" s="80">
        <v>3334869</v>
      </c>
      <c r="W104" s="85">
        <v>83279</v>
      </c>
    </row>
    <row r="105" spans="1:23" ht="15" x14ac:dyDescent="0.25">
      <c r="A105" s="82" t="s">
        <v>168</v>
      </c>
      <c r="B105" s="202" t="s">
        <v>181</v>
      </c>
      <c r="C105" s="77" t="s">
        <v>182</v>
      </c>
      <c r="D105" s="82" t="s">
        <v>118</v>
      </c>
      <c r="E105" s="83">
        <v>49.497427034332198</v>
      </c>
      <c r="F105" s="83">
        <v>38.9411206694909</v>
      </c>
      <c r="G105" s="83">
        <v>11.561452296176901</v>
      </c>
      <c r="H105" s="83">
        <v>0</v>
      </c>
      <c r="I105" s="83">
        <v>0</v>
      </c>
      <c r="J105" s="84">
        <v>190.4513</v>
      </c>
      <c r="K105" s="84">
        <v>149.8338</v>
      </c>
      <c r="L105" s="84">
        <v>44.484999999999999</v>
      </c>
      <c r="M105" s="84">
        <v>0</v>
      </c>
      <c r="N105" s="84">
        <v>0</v>
      </c>
      <c r="O105" s="84">
        <v>340.28500000000003</v>
      </c>
      <c r="P105" s="84">
        <v>761.80499999999995</v>
      </c>
      <c r="Q105" s="84">
        <v>149.834</v>
      </c>
      <c r="R105" s="84">
        <v>0</v>
      </c>
      <c r="S105" s="84">
        <v>0</v>
      </c>
      <c r="T105" s="84">
        <v>0</v>
      </c>
      <c r="U105" s="79">
        <v>911.63900000000001</v>
      </c>
      <c r="V105" s="80">
        <v>1552283</v>
      </c>
      <c r="W105" s="85">
        <v>23285</v>
      </c>
    </row>
    <row r="106" spans="1:23" ht="15" x14ac:dyDescent="0.25">
      <c r="A106" s="82" t="s">
        <v>168</v>
      </c>
      <c r="B106" s="202" t="s">
        <v>181</v>
      </c>
      <c r="C106" s="77" t="s">
        <v>182</v>
      </c>
      <c r="D106" s="82" t="s">
        <v>119</v>
      </c>
      <c r="E106" s="83">
        <v>46.2748796250998</v>
      </c>
      <c r="F106" s="83">
        <v>41.789659345469502</v>
      </c>
      <c r="G106" s="83">
        <v>11.0085099261014</v>
      </c>
      <c r="H106" s="83">
        <v>0.92695110332929898</v>
      </c>
      <c r="I106" s="83">
        <v>0</v>
      </c>
      <c r="J106" s="84">
        <v>179.71780000000001</v>
      </c>
      <c r="K106" s="84">
        <v>162.29849999999999</v>
      </c>
      <c r="L106" s="84">
        <v>42.753799999999998</v>
      </c>
      <c r="M106" s="84">
        <v>3.6</v>
      </c>
      <c r="N106" s="84">
        <v>0</v>
      </c>
      <c r="O106" s="84">
        <v>342.0163</v>
      </c>
      <c r="P106" s="84">
        <v>718.87099999999998</v>
      </c>
      <c r="Q106" s="84">
        <v>162.29900000000001</v>
      </c>
      <c r="R106" s="84">
        <v>0</v>
      </c>
      <c r="S106" s="84">
        <v>0</v>
      </c>
      <c r="T106" s="84">
        <v>0</v>
      </c>
      <c r="U106" s="79">
        <v>881.17</v>
      </c>
      <c r="V106" s="80">
        <v>872559</v>
      </c>
      <c r="W106" s="85">
        <v>19372</v>
      </c>
    </row>
    <row r="107" spans="1:23" ht="15" x14ac:dyDescent="0.25">
      <c r="A107" s="82" t="s">
        <v>168</v>
      </c>
      <c r="B107" s="202" t="s">
        <v>183</v>
      </c>
      <c r="C107" s="77" t="s">
        <v>184</v>
      </c>
      <c r="D107" s="82" t="s">
        <v>117</v>
      </c>
      <c r="E107" s="83">
        <v>29.659277726807399</v>
      </c>
      <c r="F107" s="83">
        <v>42.094743397112801</v>
      </c>
      <c r="G107" s="83">
        <v>23.960411043298301</v>
      </c>
      <c r="H107" s="83">
        <v>3.5868930640321599</v>
      </c>
      <c r="I107" s="83">
        <v>0.69867476874936296</v>
      </c>
      <c r="J107" s="84">
        <v>669.17560000000003</v>
      </c>
      <c r="K107" s="84">
        <v>949.74580000000003</v>
      </c>
      <c r="L107" s="84">
        <v>540.59720000000004</v>
      </c>
      <c r="M107" s="84">
        <v>80.927800000000005</v>
      </c>
      <c r="N107" s="84">
        <v>15.7636</v>
      </c>
      <c r="O107" s="84">
        <v>1618.9213999999999</v>
      </c>
      <c r="P107" s="84">
        <v>2676.7020000000002</v>
      </c>
      <c r="Q107" s="84">
        <v>949.74599999999998</v>
      </c>
      <c r="R107" s="84">
        <v>0</v>
      </c>
      <c r="S107" s="84">
        <v>0</v>
      </c>
      <c r="T107" s="84">
        <v>0</v>
      </c>
      <c r="U107" s="79">
        <v>3626.4479999999999</v>
      </c>
      <c r="V107" s="80">
        <v>21688812</v>
      </c>
      <c r="W107" s="85">
        <v>893582</v>
      </c>
    </row>
    <row r="108" spans="1:23" ht="15" x14ac:dyDescent="0.25">
      <c r="A108" s="82" t="s">
        <v>168</v>
      </c>
      <c r="B108" s="202" t="s">
        <v>183</v>
      </c>
      <c r="C108" s="77" t="s">
        <v>184</v>
      </c>
      <c r="D108" s="82" t="s">
        <v>118</v>
      </c>
      <c r="E108" s="83">
        <v>44.1063014762668</v>
      </c>
      <c r="F108" s="83">
        <v>42.2010633406395</v>
      </c>
      <c r="G108" s="83">
        <v>10.770400560686699</v>
      </c>
      <c r="H108" s="83">
        <v>2.9222346224069402</v>
      </c>
      <c r="I108" s="83">
        <v>0</v>
      </c>
      <c r="J108" s="84">
        <v>988.02970000000005</v>
      </c>
      <c r="K108" s="84">
        <v>945.35019999999997</v>
      </c>
      <c r="L108" s="84">
        <v>241.2688</v>
      </c>
      <c r="M108" s="84">
        <v>65.461299999999994</v>
      </c>
      <c r="N108" s="84">
        <v>0</v>
      </c>
      <c r="O108" s="84">
        <v>1933.3798999999999</v>
      </c>
      <c r="P108" s="84">
        <v>3952.1190000000001</v>
      </c>
      <c r="Q108" s="84">
        <v>945.35</v>
      </c>
      <c r="R108" s="84">
        <v>0</v>
      </c>
      <c r="S108" s="84">
        <v>0</v>
      </c>
      <c r="T108" s="84">
        <v>0</v>
      </c>
      <c r="U108" s="79">
        <v>4897.4690000000001</v>
      </c>
      <c r="V108" s="80">
        <v>10840842</v>
      </c>
      <c r="W108" s="85">
        <v>398007</v>
      </c>
    </row>
    <row r="109" spans="1:23" ht="15" x14ac:dyDescent="0.25">
      <c r="A109" s="82" t="s">
        <v>168</v>
      </c>
      <c r="B109" s="202" t="s">
        <v>183</v>
      </c>
      <c r="C109" s="77" t="s">
        <v>184</v>
      </c>
      <c r="D109" s="82" t="s">
        <v>119</v>
      </c>
      <c r="E109" s="83">
        <v>46.144284629155003</v>
      </c>
      <c r="F109" s="83">
        <v>42.559468019420699</v>
      </c>
      <c r="G109" s="83">
        <v>10.512713163143401</v>
      </c>
      <c r="H109" s="83">
        <v>0.78353418828096899</v>
      </c>
      <c r="I109" s="83">
        <v>0</v>
      </c>
      <c r="J109" s="84">
        <v>1038.8047999999999</v>
      </c>
      <c r="K109" s="84">
        <v>958.10299999999995</v>
      </c>
      <c r="L109" s="84">
        <v>236.66329999999999</v>
      </c>
      <c r="M109" s="84">
        <v>17.638999999999999</v>
      </c>
      <c r="N109" s="84">
        <v>0</v>
      </c>
      <c r="O109" s="84">
        <v>1996.9078</v>
      </c>
      <c r="P109" s="84">
        <v>4155.2190000000001</v>
      </c>
      <c r="Q109" s="84">
        <v>958.10299999999995</v>
      </c>
      <c r="R109" s="84">
        <v>0</v>
      </c>
      <c r="S109" s="84">
        <v>0</v>
      </c>
      <c r="T109" s="84">
        <v>0</v>
      </c>
      <c r="U109" s="79">
        <v>5113.3220000000001</v>
      </c>
      <c r="V109" s="80">
        <v>6582367</v>
      </c>
      <c r="W109" s="85">
        <v>250145</v>
      </c>
    </row>
    <row r="110" spans="1:23" ht="30" x14ac:dyDescent="0.25">
      <c r="A110" s="82" t="s">
        <v>168</v>
      </c>
      <c r="B110" s="202" t="s">
        <v>185</v>
      </c>
      <c r="C110" s="77" t="s">
        <v>186</v>
      </c>
      <c r="D110" s="82" t="s">
        <v>117</v>
      </c>
      <c r="E110" s="83">
        <v>36.767758998937502</v>
      </c>
      <c r="F110" s="83">
        <v>33.913152322639299</v>
      </c>
      <c r="G110" s="83">
        <v>24.2498115745943</v>
      </c>
      <c r="H110" s="83">
        <v>4.6065402343660402</v>
      </c>
      <c r="I110" s="83">
        <v>0.46273686946285397</v>
      </c>
      <c r="J110" s="84">
        <v>480.99950000000001</v>
      </c>
      <c r="K110" s="84">
        <v>443.65530000000001</v>
      </c>
      <c r="L110" s="84">
        <v>317.23849999999999</v>
      </c>
      <c r="M110" s="84">
        <v>60.263199999999998</v>
      </c>
      <c r="N110" s="84">
        <v>6.0536000000000003</v>
      </c>
      <c r="O110" s="84">
        <v>924.65480000000002</v>
      </c>
      <c r="P110" s="84">
        <v>1923.998</v>
      </c>
      <c r="Q110" s="84">
        <v>443.65499999999997</v>
      </c>
      <c r="R110" s="84">
        <v>0</v>
      </c>
      <c r="S110" s="84">
        <v>0</v>
      </c>
      <c r="T110" s="84">
        <v>0</v>
      </c>
      <c r="U110" s="79">
        <v>2367.6529999999998</v>
      </c>
      <c r="V110" s="80">
        <v>14160293</v>
      </c>
      <c r="W110" s="85">
        <v>509680</v>
      </c>
    </row>
    <row r="111" spans="1:23" ht="30" x14ac:dyDescent="0.25">
      <c r="A111" s="82" t="s">
        <v>168</v>
      </c>
      <c r="B111" s="202" t="s">
        <v>185</v>
      </c>
      <c r="C111" s="77" t="s">
        <v>186</v>
      </c>
      <c r="D111" s="82" t="s">
        <v>118</v>
      </c>
      <c r="E111" s="83">
        <v>45.524881008950601</v>
      </c>
      <c r="F111" s="83">
        <v>36.895195176480698</v>
      </c>
      <c r="G111" s="83">
        <v>15.043714701918701</v>
      </c>
      <c r="H111" s="83">
        <v>2.5362091126500501</v>
      </c>
      <c r="I111" s="83">
        <v>0</v>
      </c>
      <c r="J111" s="84">
        <v>584.40750000000003</v>
      </c>
      <c r="K111" s="84">
        <v>473.62729999999999</v>
      </c>
      <c r="L111" s="84">
        <v>193.11770000000001</v>
      </c>
      <c r="M111" s="84">
        <v>32.557600000000001</v>
      </c>
      <c r="N111" s="84">
        <v>0</v>
      </c>
      <c r="O111" s="84">
        <v>1058.0347999999999</v>
      </c>
      <c r="P111" s="84">
        <v>2337.63</v>
      </c>
      <c r="Q111" s="84">
        <v>473.62700000000001</v>
      </c>
      <c r="R111" s="84">
        <v>0</v>
      </c>
      <c r="S111" s="84">
        <v>0</v>
      </c>
      <c r="T111" s="84">
        <v>0</v>
      </c>
      <c r="U111" s="79">
        <v>2811.2570000000001</v>
      </c>
      <c r="V111" s="80">
        <v>6222891</v>
      </c>
      <c r="W111" s="85">
        <v>226471</v>
      </c>
    </row>
    <row r="112" spans="1:23" ht="30" x14ac:dyDescent="0.25">
      <c r="A112" s="82" t="s">
        <v>168</v>
      </c>
      <c r="B112" s="202" t="s">
        <v>185</v>
      </c>
      <c r="C112" s="77" t="s">
        <v>186</v>
      </c>
      <c r="D112" s="82" t="s">
        <v>119</v>
      </c>
      <c r="E112" s="83">
        <v>46.144659897761898</v>
      </c>
      <c r="F112" s="83">
        <v>38.617515128267399</v>
      </c>
      <c r="G112" s="83">
        <v>14.010067245442</v>
      </c>
      <c r="H112" s="83">
        <v>1.2277577285288199</v>
      </c>
      <c r="I112" s="83">
        <v>0</v>
      </c>
      <c r="J112" s="87">
        <v>589.45650000000001</v>
      </c>
      <c r="K112" s="87">
        <v>493.30399999999997</v>
      </c>
      <c r="L112" s="87">
        <v>178.96600000000001</v>
      </c>
      <c r="M112" s="87">
        <v>15.6835</v>
      </c>
      <c r="N112" s="87">
        <v>0</v>
      </c>
      <c r="O112" s="87">
        <v>1082.7605000000001</v>
      </c>
      <c r="P112" s="87">
        <v>2357.826</v>
      </c>
      <c r="Q112" s="87">
        <v>493.30399999999997</v>
      </c>
      <c r="R112" s="87">
        <v>0</v>
      </c>
      <c r="S112" s="87">
        <v>0</v>
      </c>
      <c r="T112" s="87">
        <v>0</v>
      </c>
      <c r="U112" s="79">
        <v>2851.13</v>
      </c>
      <c r="V112" s="80">
        <v>3670254</v>
      </c>
      <c r="W112" s="85">
        <v>121440</v>
      </c>
    </row>
    <row r="113" spans="1:23" ht="30" x14ac:dyDescent="0.25">
      <c r="A113" s="82" t="s">
        <v>168</v>
      </c>
      <c r="B113" s="202" t="s">
        <v>187</v>
      </c>
      <c r="C113" s="77" t="s">
        <v>188</v>
      </c>
      <c r="D113" s="82" t="s">
        <v>117</v>
      </c>
      <c r="E113" s="83">
        <v>32.5732630088619</v>
      </c>
      <c r="F113" s="83">
        <v>42.021823600356598</v>
      </c>
      <c r="G113" s="83">
        <v>22.638859659855601</v>
      </c>
      <c r="H113" s="83">
        <v>2.4163080526472198</v>
      </c>
      <c r="I113" s="83">
        <v>0.34974567827865299</v>
      </c>
      <c r="J113" s="87">
        <v>372.70979999999997</v>
      </c>
      <c r="K113" s="87">
        <v>480.82209999999998</v>
      </c>
      <c r="L113" s="87">
        <v>259.03840000000002</v>
      </c>
      <c r="M113" s="87">
        <v>27.6479</v>
      </c>
      <c r="N113" s="87">
        <v>4.0019</v>
      </c>
      <c r="O113" s="87">
        <v>853.53189999999995</v>
      </c>
      <c r="P113" s="87">
        <v>1490.8389999999999</v>
      </c>
      <c r="Q113" s="87">
        <v>480.822</v>
      </c>
      <c r="R113" s="87">
        <v>0</v>
      </c>
      <c r="S113" s="87">
        <v>0</v>
      </c>
      <c r="T113" s="87">
        <v>0</v>
      </c>
      <c r="U113" s="79">
        <v>1971.6610000000001</v>
      </c>
      <c r="V113" s="80">
        <v>9070752</v>
      </c>
      <c r="W113" s="85">
        <v>297123</v>
      </c>
    </row>
    <row r="114" spans="1:23" ht="30" x14ac:dyDescent="0.25">
      <c r="A114" s="82" t="s">
        <v>168</v>
      </c>
      <c r="B114" s="202" t="s">
        <v>187</v>
      </c>
      <c r="C114" s="77" t="s">
        <v>188</v>
      </c>
      <c r="D114" s="82" t="s">
        <v>118</v>
      </c>
      <c r="E114" s="83">
        <v>49.334963303485097</v>
      </c>
      <c r="F114" s="83">
        <v>40.507530107116601</v>
      </c>
      <c r="G114" s="83">
        <v>8.8047230677754005</v>
      </c>
      <c r="H114" s="83">
        <v>1.35278352162299</v>
      </c>
      <c r="I114" s="83">
        <v>0</v>
      </c>
      <c r="J114" s="87">
        <v>555.91129999999998</v>
      </c>
      <c r="K114" s="87">
        <v>456.44290000000001</v>
      </c>
      <c r="L114" s="87">
        <v>99.212500000000006</v>
      </c>
      <c r="M114" s="87">
        <v>15.2433</v>
      </c>
      <c r="N114" s="87">
        <v>0</v>
      </c>
      <c r="O114" s="87">
        <v>1012.3542</v>
      </c>
      <c r="P114" s="87">
        <v>2223.645</v>
      </c>
      <c r="Q114" s="87">
        <v>456.44299999999998</v>
      </c>
      <c r="R114" s="87">
        <v>0</v>
      </c>
      <c r="S114" s="87">
        <v>0</v>
      </c>
      <c r="T114" s="87">
        <v>0</v>
      </c>
      <c r="U114" s="79">
        <v>2680.0880000000002</v>
      </c>
      <c r="V114" s="80">
        <v>4563490</v>
      </c>
      <c r="W114" s="85">
        <v>152658</v>
      </c>
    </row>
    <row r="115" spans="1:23" ht="30" x14ac:dyDescent="0.25">
      <c r="A115" s="82" t="s">
        <v>168</v>
      </c>
      <c r="B115" s="202" t="s">
        <v>187</v>
      </c>
      <c r="C115" s="77" t="s">
        <v>188</v>
      </c>
      <c r="D115" s="82" t="s">
        <v>119</v>
      </c>
      <c r="E115" s="83">
        <v>42.680603239084697</v>
      </c>
      <c r="F115" s="83">
        <v>40.481211690902903</v>
      </c>
      <c r="G115" s="83">
        <v>15.807546779789</v>
      </c>
      <c r="H115" s="83">
        <v>1.0306382902234299</v>
      </c>
      <c r="I115" s="83">
        <v>0</v>
      </c>
      <c r="J115" s="87">
        <v>474.89</v>
      </c>
      <c r="K115" s="87">
        <v>450.41829999999999</v>
      </c>
      <c r="L115" s="87">
        <v>175.8843</v>
      </c>
      <c r="M115" s="87">
        <v>11.467499999999999</v>
      </c>
      <c r="N115" s="87">
        <v>0</v>
      </c>
      <c r="O115" s="87">
        <v>925.30830000000003</v>
      </c>
      <c r="P115" s="87">
        <v>1899.56</v>
      </c>
      <c r="Q115" s="87">
        <v>450.41800000000001</v>
      </c>
      <c r="R115" s="87">
        <v>0</v>
      </c>
      <c r="S115" s="87">
        <v>0</v>
      </c>
      <c r="T115" s="87">
        <v>0</v>
      </c>
      <c r="U115" s="79">
        <v>2349.9780000000001</v>
      </c>
      <c r="V115" s="80">
        <v>2327017</v>
      </c>
      <c r="W115" s="85">
        <v>73784</v>
      </c>
    </row>
    <row r="116" spans="1:23" x14ac:dyDescent="0.25">
      <c r="A116" s="82"/>
      <c r="B116" s="202"/>
      <c r="C116" s="77"/>
      <c r="D116" s="82"/>
      <c r="E116" s="83"/>
      <c r="F116" s="83"/>
      <c r="G116" s="83"/>
      <c r="H116" s="83"/>
      <c r="I116" s="83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79"/>
      <c r="V116" s="80"/>
      <c r="W116" s="86"/>
    </row>
    <row r="117" spans="1:23" x14ac:dyDescent="0.25">
      <c r="A117" s="82"/>
      <c r="B117" s="202"/>
      <c r="C117" s="77"/>
      <c r="D117" s="82"/>
      <c r="E117" s="83"/>
      <c r="F117" s="83"/>
      <c r="G117" s="83"/>
      <c r="H117" s="83"/>
      <c r="I117" s="83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79"/>
      <c r="V117" s="80"/>
      <c r="W117" s="86"/>
    </row>
    <row r="118" spans="1:23" x14ac:dyDescent="0.25">
      <c r="A118" s="82"/>
      <c r="B118" s="202"/>
      <c r="C118" s="77"/>
      <c r="D118" s="82"/>
      <c r="E118" s="83"/>
      <c r="F118" s="83"/>
      <c r="G118" s="83"/>
      <c r="H118" s="83"/>
      <c r="I118" s="83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79"/>
      <c r="V118" s="80"/>
      <c r="W118" s="86"/>
    </row>
    <row r="119" spans="1:23" x14ac:dyDescent="0.25">
      <c r="A119" s="82"/>
      <c r="B119" s="202"/>
      <c r="C119" s="77"/>
      <c r="D119" s="82"/>
      <c r="E119" s="83"/>
      <c r="F119" s="83"/>
      <c r="G119" s="83"/>
      <c r="H119" s="83"/>
      <c r="I119" s="83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79"/>
      <c r="V119" s="80"/>
      <c r="W119" s="86"/>
    </row>
    <row r="120" spans="1:23" x14ac:dyDescent="0.25">
      <c r="A120" s="82"/>
      <c r="B120" s="202"/>
      <c r="C120" s="77"/>
      <c r="D120" s="82"/>
      <c r="E120" s="83"/>
      <c r="F120" s="83"/>
      <c r="G120" s="83"/>
      <c r="H120" s="83"/>
      <c r="I120" s="83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79"/>
      <c r="V120" s="80"/>
      <c r="W120" s="86"/>
    </row>
    <row r="121" spans="1:23" x14ac:dyDescent="0.25">
      <c r="A121" s="82"/>
      <c r="B121" s="202"/>
      <c r="C121" s="77"/>
      <c r="D121" s="82"/>
      <c r="E121" s="83"/>
      <c r="F121" s="83"/>
      <c r="G121" s="83"/>
      <c r="H121" s="83"/>
      <c r="I121" s="83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79"/>
      <c r="V121" s="80"/>
      <c r="W121" s="86"/>
    </row>
    <row r="122" spans="1:23" x14ac:dyDescent="0.25">
      <c r="A122" s="82"/>
      <c r="B122" s="202"/>
      <c r="C122" s="77"/>
      <c r="D122" s="82"/>
      <c r="E122" s="83"/>
      <c r="F122" s="83"/>
      <c r="G122" s="83"/>
      <c r="H122" s="83"/>
      <c r="I122" s="83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79"/>
      <c r="V122" s="80"/>
      <c r="W122" s="86"/>
    </row>
    <row r="123" spans="1:23" x14ac:dyDescent="0.25">
      <c r="A123" s="82"/>
      <c r="B123" s="202"/>
      <c r="C123" s="77"/>
      <c r="D123" s="82"/>
      <c r="E123" s="83"/>
      <c r="F123" s="83"/>
      <c r="G123" s="83"/>
      <c r="H123" s="83"/>
      <c r="I123" s="83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79"/>
      <c r="V123" s="80"/>
      <c r="W123" s="86"/>
    </row>
    <row r="124" spans="1:23" x14ac:dyDescent="0.25">
      <c r="A124" s="82"/>
      <c r="B124" s="202"/>
      <c r="C124" s="77"/>
      <c r="D124" s="82"/>
      <c r="E124" s="83"/>
      <c r="F124" s="83"/>
      <c r="G124" s="83"/>
      <c r="H124" s="83"/>
      <c r="I124" s="83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79"/>
      <c r="V124" s="80"/>
      <c r="W124" s="86"/>
    </row>
    <row r="125" spans="1:23" x14ac:dyDescent="0.25">
      <c r="A125" s="82"/>
      <c r="B125" s="202"/>
      <c r="C125" s="77"/>
      <c r="D125" s="82"/>
      <c r="E125" s="83"/>
      <c r="F125" s="83"/>
      <c r="G125" s="83"/>
      <c r="H125" s="83"/>
      <c r="I125" s="83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79"/>
      <c r="V125" s="80"/>
      <c r="W125" s="86"/>
    </row>
    <row r="126" spans="1:23" x14ac:dyDescent="0.25">
      <c r="A126" s="82"/>
      <c r="B126" s="202"/>
      <c r="C126" s="77"/>
      <c r="D126" s="82"/>
      <c r="E126" s="83"/>
      <c r="F126" s="83"/>
      <c r="G126" s="83"/>
      <c r="H126" s="83"/>
      <c r="I126" s="83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79"/>
      <c r="V126" s="80"/>
      <c r="W126" s="86"/>
    </row>
    <row r="127" spans="1:23" x14ac:dyDescent="0.25">
      <c r="A127" s="82"/>
      <c r="B127" s="202"/>
      <c r="C127" s="77"/>
      <c r="D127" s="82"/>
      <c r="E127" s="83"/>
      <c r="F127" s="83"/>
      <c r="G127" s="83"/>
      <c r="H127" s="83"/>
      <c r="I127" s="83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79"/>
      <c r="V127" s="80"/>
      <c r="W127" s="86"/>
    </row>
    <row r="128" spans="1:23" x14ac:dyDescent="0.25">
      <c r="A128" s="82"/>
      <c r="B128" s="202"/>
      <c r="C128" s="77"/>
      <c r="D128" s="82"/>
      <c r="E128" s="83"/>
      <c r="F128" s="83"/>
      <c r="G128" s="83"/>
      <c r="H128" s="83"/>
      <c r="I128" s="83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79"/>
      <c r="V128" s="80"/>
      <c r="W128" s="86"/>
    </row>
    <row r="129" spans="1:23" x14ac:dyDescent="0.25">
      <c r="A129" s="82"/>
      <c r="B129" s="202"/>
      <c r="C129" s="77"/>
      <c r="D129" s="82"/>
      <c r="E129" s="83"/>
      <c r="F129" s="83"/>
      <c r="G129" s="83"/>
      <c r="H129" s="83"/>
      <c r="I129" s="83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79"/>
      <c r="V129" s="80"/>
      <c r="W129" s="86"/>
    </row>
    <row r="130" spans="1:23" x14ac:dyDescent="0.25">
      <c r="A130" s="82"/>
      <c r="B130" s="202"/>
      <c r="C130" s="77"/>
      <c r="D130" s="82"/>
      <c r="E130" s="83"/>
      <c r="F130" s="83"/>
      <c r="G130" s="83"/>
      <c r="H130" s="83"/>
      <c r="I130" s="83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79"/>
      <c r="V130" s="80"/>
      <c r="W130" s="86"/>
    </row>
    <row r="131" spans="1:23" x14ac:dyDescent="0.25">
      <c r="A131" s="82"/>
      <c r="B131" s="202"/>
      <c r="C131" s="77"/>
      <c r="D131" s="82"/>
      <c r="E131" s="83"/>
      <c r="F131" s="83"/>
      <c r="G131" s="83"/>
      <c r="H131" s="83"/>
      <c r="I131" s="83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79"/>
      <c r="V131" s="80"/>
      <c r="W131" s="86"/>
    </row>
    <row r="132" spans="1:23" x14ac:dyDescent="0.25">
      <c r="A132" s="82"/>
      <c r="B132" s="202"/>
      <c r="C132" s="77"/>
      <c r="D132" s="82"/>
      <c r="E132" s="83"/>
      <c r="F132" s="83"/>
      <c r="G132" s="83"/>
      <c r="H132" s="83"/>
      <c r="I132" s="83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79"/>
      <c r="V132" s="80"/>
      <c r="W132" s="86"/>
    </row>
    <row r="133" spans="1:23" x14ac:dyDescent="0.25">
      <c r="A133" s="82"/>
      <c r="B133" s="202"/>
      <c r="C133" s="77"/>
      <c r="D133" s="82"/>
      <c r="E133" s="83"/>
      <c r="F133" s="83"/>
      <c r="G133" s="83"/>
      <c r="H133" s="83"/>
      <c r="I133" s="83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79"/>
      <c r="V133" s="80"/>
      <c r="W133" s="86"/>
    </row>
    <row r="134" spans="1:23" x14ac:dyDescent="0.25">
      <c r="A134" s="82"/>
      <c r="B134" s="202"/>
      <c r="C134" s="77"/>
      <c r="D134" s="82"/>
      <c r="E134" s="83"/>
      <c r="F134" s="83"/>
      <c r="G134" s="83"/>
      <c r="H134" s="83"/>
      <c r="I134" s="83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79"/>
      <c r="V134" s="80"/>
      <c r="W134" s="86"/>
    </row>
    <row r="135" spans="1:23" x14ac:dyDescent="0.25">
      <c r="A135" s="82"/>
      <c r="B135" s="202"/>
      <c r="C135" s="77"/>
      <c r="D135" s="82"/>
      <c r="E135" s="83"/>
      <c r="F135" s="83"/>
      <c r="G135" s="83"/>
      <c r="H135" s="83"/>
      <c r="I135" s="83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79"/>
      <c r="V135" s="80"/>
      <c r="W135" s="86"/>
    </row>
    <row r="136" spans="1:23" x14ac:dyDescent="0.25">
      <c r="A136" s="82"/>
      <c r="B136" s="202"/>
      <c r="C136" s="77"/>
      <c r="D136" s="82"/>
      <c r="E136" s="83"/>
      <c r="F136" s="83"/>
      <c r="G136" s="83"/>
      <c r="H136" s="83"/>
      <c r="I136" s="83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79"/>
      <c r="V136" s="80"/>
      <c r="W136" s="86"/>
    </row>
    <row r="137" spans="1:23" x14ac:dyDescent="0.25">
      <c r="A137" s="82"/>
      <c r="B137" s="202"/>
      <c r="C137" s="77"/>
      <c r="D137" s="82"/>
      <c r="E137" s="83"/>
      <c r="F137" s="83"/>
      <c r="G137" s="83"/>
      <c r="H137" s="83"/>
      <c r="I137" s="83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79"/>
      <c r="V137" s="80"/>
      <c r="W137" s="86"/>
    </row>
    <row r="138" spans="1:23" x14ac:dyDescent="0.25">
      <c r="A138" s="82"/>
      <c r="B138" s="202"/>
      <c r="C138" s="77"/>
      <c r="D138" s="82"/>
      <c r="E138" s="83"/>
      <c r="F138" s="83"/>
      <c r="G138" s="83"/>
      <c r="H138" s="83"/>
      <c r="I138" s="83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79"/>
      <c r="V138" s="80"/>
      <c r="W138" s="86"/>
    </row>
    <row r="139" spans="1:23" x14ac:dyDescent="0.25">
      <c r="A139" s="82"/>
      <c r="B139" s="202"/>
      <c r="C139" s="77"/>
      <c r="D139" s="82"/>
      <c r="E139" s="83"/>
      <c r="F139" s="83"/>
      <c r="G139" s="83"/>
      <c r="H139" s="83"/>
      <c r="I139" s="83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79"/>
      <c r="V139" s="80"/>
      <c r="W139" s="86"/>
    </row>
    <row r="140" spans="1:23" x14ac:dyDescent="0.25">
      <c r="A140" s="82"/>
      <c r="B140" s="202"/>
      <c r="C140" s="77"/>
      <c r="D140" s="82"/>
      <c r="E140" s="83"/>
      <c r="F140" s="83"/>
      <c r="G140" s="83"/>
      <c r="H140" s="83"/>
      <c r="I140" s="83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79"/>
      <c r="V140" s="80"/>
      <c r="W140" s="86"/>
    </row>
    <row r="141" spans="1:23" x14ac:dyDescent="0.25">
      <c r="A141" s="82"/>
      <c r="B141" s="202"/>
      <c r="C141" s="77"/>
      <c r="D141" s="82"/>
      <c r="E141" s="83"/>
      <c r="F141" s="83"/>
      <c r="G141" s="83"/>
      <c r="H141" s="83"/>
      <c r="I141" s="83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79"/>
      <c r="V141" s="80"/>
      <c r="W141" s="86"/>
    </row>
    <row r="142" spans="1:23" x14ac:dyDescent="0.25">
      <c r="A142" s="82"/>
      <c r="B142" s="202"/>
      <c r="C142" s="77"/>
      <c r="D142" s="82"/>
      <c r="E142" s="83"/>
      <c r="F142" s="83"/>
      <c r="G142" s="83"/>
      <c r="H142" s="83"/>
      <c r="I142" s="83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79"/>
      <c r="V142" s="80"/>
      <c r="W142" s="86"/>
    </row>
    <row r="143" spans="1:23" x14ac:dyDescent="0.25">
      <c r="A143" s="82"/>
      <c r="B143" s="202"/>
      <c r="C143" s="77"/>
      <c r="D143" s="82"/>
      <c r="E143" s="83"/>
      <c r="F143" s="83"/>
      <c r="G143" s="83"/>
      <c r="H143" s="83"/>
      <c r="I143" s="83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79"/>
      <c r="V143" s="80"/>
      <c r="W143" s="86"/>
    </row>
    <row r="144" spans="1:23" x14ac:dyDescent="0.25">
      <c r="A144" s="82"/>
      <c r="B144" s="202"/>
      <c r="C144" s="77"/>
      <c r="D144" s="82"/>
      <c r="E144" s="83"/>
      <c r="F144" s="83"/>
      <c r="G144" s="83"/>
      <c r="H144" s="83"/>
      <c r="I144" s="83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79"/>
      <c r="V144" s="80"/>
      <c r="W144" s="86"/>
    </row>
    <row r="145" spans="1:23" x14ac:dyDescent="0.25">
      <c r="A145" s="82"/>
      <c r="B145" s="202"/>
      <c r="C145" s="77"/>
      <c r="D145" s="82"/>
      <c r="E145" s="83"/>
      <c r="F145" s="83"/>
      <c r="G145" s="83"/>
      <c r="H145" s="83"/>
      <c r="I145" s="83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79"/>
      <c r="V145" s="80"/>
      <c r="W145" s="86"/>
    </row>
    <row r="146" spans="1:23" x14ac:dyDescent="0.25">
      <c r="A146" s="82"/>
      <c r="B146" s="202"/>
      <c r="C146" s="77"/>
      <c r="D146" s="82"/>
      <c r="E146" s="83"/>
      <c r="F146" s="83"/>
      <c r="G146" s="83"/>
      <c r="H146" s="83"/>
      <c r="I146" s="83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79"/>
      <c r="V146" s="80"/>
      <c r="W146" s="86"/>
    </row>
    <row r="147" spans="1:23" x14ac:dyDescent="0.25">
      <c r="A147" s="82"/>
      <c r="B147" s="202"/>
      <c r="C147" s="77"/>
      <c r="D147" s="82"/>
      <c r="E147" s="83"/>
      <c r="F147" s="83"/>
      <c r="G147" s="83"/>
      <c r="H147" s="83"/>
      <c r="I147" s="83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79"/>
      <c r="V147" s="80"/>
      <c r="W147" s="86"/>
    </row>
    <row r="148" spans="1:23" x14ac:dyDescent="0.25">
      <c r="A148" s="82"/>
      <c r="B148" s="202"/>
      <c r="C148" s="77"/>
      <c r="D148" s="82"/>
      <c r="E148" s="83"/>
      <c r="F148" s="83"/>
      <c r="G148" s="83"/>
      <c r="H148" s="83"/>
      <c r="I148" s="83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79"/>
      <c r="V148" s="80"/>
      <c r="W148" s="86"/>
    </row>
    <row r="149" spans="1:23" x14ac:dyDescent="0.25">
      <c r="A149" s="82"/>
      <c r="B149" s="202"/>
      <c r="C149" s="77"/>
      <c r="D149" s="82"/>
      <c r="E149" s="83"/>
      <c r="F149" s="83"/>
      <c r="G149" s="83"/>
      <c r="H149" s="83"/>
      <c r="I149" s="83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79"/>
      <c r="V149" s="80"/>
      <c r="W149" s="86"/>
    </row>
    <row r="150" spans="1:23" x14ac:dyDescent="0.25">
      <c r="A150" s="82"/>
      <c r="B150" s="202"/>
      <c r="C150" s="77"/>
      <c r="D150" s="82"/>
      <c r="E150" s="83"/>
      <c r="F150" s="83"/>
      <c r="G150" s="83"/>
      <c r="H150" s="83"/>
      <c r="I150" s="83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79"/>
      <c r="V150" s="80"/>
      <c r="W150" s="86"/>
    </row>
    <row r="151" spans="1:23" x14ac:dyDescent="0.25">
      <c r="A151" s="82"/>
      <c r="B151" s="202"/>
      <c r="C151" s="77"/>
      <c r="D151" s="82"/>
      <c r="E151" s="83"/>
      <c r="F151" s="83"/>
      <c r="G151" s="83"/>
      <c r="H151" s="83"/>
      <c r="I151" s="83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79"/>
      <c r="V151" s="80"/>
      <c r="W151" s="86"/>
    </row>
    <row r="152" spans="1:23" x14ac:dyDescent="0.25">
      <c r="A152" s="82"/>
      <c r="B152" s="202"/>
      <c r="C152" s="77"/>
      <c r="D152" s="82"/>
      <c r="E152" s="83"/>
      <c r="F152" s="83"/>
      <c r="G152" s="83"/>
      <c r="H152" s="83"/>
      <c r="I152" s="83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79"/>
      <c r="V152" s="80"/>
      <c r="W152" s="86"/>
    </row>
    <row r="153" spans="1:23" x14ac:dyDescent="0.25">
      <c r="A153" s="82"/>
      <c r="B153" s="202"/>
      <c r="C153" s="77"/>
      <c r="D153" s="82"/>
      <c r="E153" s="83"/>
      <c r="F153" s="83"/>
      <c r="G153" s="83"/>
      <c r="H153" s="83"/>
      <c r="I153" s="83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79"/>
      <c r="V153" s="80"/>
      <c r="W153" s="86"/>
    </row>
    <row r="154" spans="1:23" x14ac:dyDescent="0.25">
      <c r="A154" s="82"/>
      <c r="B154" s="202"/>
      <c r="C154" s="77"/>
      <c r="D154" s="82"/>
      <c r="E154" s="83"/>
      <c r="F154" s="83"/>
      <c r="G154" s="83"/>
      <c r="H154" s="83"/>
      <c r="I154" s="83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79"/>
      <c r="V154" s="80"/>
      <c r="W154" s="86"/>
    </row>
    <row r="155" spans="1:23" x14ac:dyDescent="0.25">
      <c r="A155" s="82"/>
      <c r="B155" s="202"/>
      <c r="C155" s="77"/>
      <c r="D155" s="82"/>
      <c r="E155" s="83"/>
      <c r="F155" s="83"/>
      <c r="G155" s="83"/>
      <c r="H155" s="83"/>
      <c r="I155" s="83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79"/>
      <c r="V155" s="80"/>
      <c r="W155" s="86"/>
    </row>
    <row r="156" spans="1:23" x14ac:dyDescent="0.25">
      <c r="A156" s="82"/>
      <c r="B156" s="202"/>
      <c r="C156" s="77"/>
      <c r="D156" s="82"/>
      <c r="E156" s="83"/>
      <c r="F156" s="83"/>
      <c r="G156" s="83"/>
      <c r="H156" s="83"/>
      <c r="I156" s="83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79"/>
      <c r="V156" s="80"/>
      <c r="W156" s="86"/>
    </row>
    <row r="157" spans="1:23" x14ac:dyDescent="0.25">
      <c r="A157" s="82"/>
      <c r="B157" s="202"/>
      <c r="C157" s="77"/>
      <c r="D157" s="82"/>
      <c r="E157" s="83"/>
      <c r="F157" s="83"/>
      <c r="G157" s="83"/>
      <c r="H157" s="83"/>
      <c r="I157" s="83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79"/>
      <c r="V157" s="80"/>
      <c r="W157" s="86"/>
    </row>
    <row r="158" spans="1:23" x14ac:dyDescent="0.25">
      <c r="A158" s="82"/>
      <c r="B158" s="202"/>
      <c r="C158" s="77"/>
      <c r="D158" s="82"/>
      <c r="E158" s="83"/>
      <c r="F158" s="83"/>
      <c r="G158" s="83"/>
      <c r="H158" s="83"/>
      <c r="I158" s="83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79"/>
      <c r="V158" s="80"/>
      <c r="W158" s="86"/>
    </row>
    <row r="159" spans="1:23" x14ac:dyDescent="0.25">
      <c r="A159" s="82"/>
      <c r="B159" s="202"/>
      <c r="C159" s="77"/>
      <c r="D159" s="82"/>
      <c r="E159" s="83"/>
      <c r="F159" s="83"/>
      <c r="G159" s="83"/>
      <c r="H159" s="83"/>
      <c r="I159" s="83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79"/>
      <c r="V159" s="80"/>
      <c r="W159" s="86"/>
    </row>
    <row r="160" spans="1:23" x14ac:dyDescent="0.25">
      <c r="A160" s="82"/>
      <c r="B160" s="202"/>
      <c r="C160" s="77"/>
      <c r="D160" s="82"/>
      <c r="E160" s="83"/>
      <c r="F160" s="83"/>
      <c r="G160" s="83"/>
      <c r="H160" s="83"/>
      <c r="I160" s="83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79"/>
      <c r="V160" s="80"/>
      <c r="W160" s="86"/>
    </row>
    <row r="161" spans="1:23" x14ac:dyDescent="0.25">
      <c r="A161" s="82"/>
      <c r="B161" s="202"/>
      <c r="C161" s="77"/>
      <c r="D161" s="82"/>
      <c r="E161" s="83"/>
      <c r="F161" s="83"/>
      <c r="G161" s="83"/>
      <c r="H161" s="83"/>
      <c r="I161" s="83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79"/>
      <c r="V161" s="80"/>
      <c r="W161" s="88"/>
    </row>
    <row r="162" spans="1:23" x14ac:dyDescent="0.25">
      <c r="A162" s="82"/>
      <c r="B162" s="202"/>
      <c r="C162" s="77"/>
      <c r="D162" s="82"/>
      <c r="E162" s="83"/>
      <c r="F162" s="83"/>
      <c r="G162" s="83"/>
      <c r="H162" s="83"/>
      <c r="I162" s="83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79"/>
      <c r="V162" s="80"/>
      <c r="W162" s="88"/>
    </row>
    <row r="163" spans="1:23" x14ac:dyDescent="0.25">
      <c r="A163" s="82"/>
      <c r="B163" s="202"/>
      <c r="C163" s="77"/>
      <c r="D163" s="82"/>
      <c r="E163" s="83"/>
      <c r="F163" s="83"/>
      <c r="G163" s="83"/>
      <c r="H163" s="83"/>
      <c r="I163" s="83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79"/>
      <c r="V163" s="80"/>
      <c r="W163" s="88"/>
    </row>
    <row r="164" spans="1:23" x14ac:dyDescent="0.25">
      <c r="A164" s="82"/>
      <c r="B164" s="202"/>
      <c r="C164" s="77"/>
      <c r="D164" s="82"/>
      <c r="E164" s="83"/>
      <c r="F164" s="83"/>
      <c r="G164" s="83"/>
      <c r="H164" s="83"/>
      <c r="I164" s="83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79"/>
      <c r="V164" s="80"/>
      <c r="W164" s="88"/>
    </row>
    <row r="165" spans="1:23" x14ac:dyDescent="0.25">
      <c r="A165" s="82"/>
      <c r="B165" s="202"/>
      <c r="C165" s="77"/>
      <c r="D165" s="82"/>
      <c r="E165" s="83"/>
      <c r="F165" s="83"/>
      <c r="G165" s="83"/>
      <c r="H165" s="83"/>
      <c r="I165" s="83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79"/>
      <c r="V165" s="80"/>
      <c r="W165" s="88"/>
    </row>
    <row r="166" spans="1:23" x14ac:dyDescent="0.25">
      <c r="A166" s="82"/>
      <c r="B166" s="202"/>
      <c r="C166" s="77"/>
      <c r="D166" s="82"/>
      <c r="E166" s="83"/>
      <c r="F166" s="83"/>
      <c r="G166" s="83"/>
      <c r="H166" s="83"/>
      <c r="I166" s="83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79"/>
      <c r="V166" s="80"/>
      <c r="W166" s="88"/>
    </row>
    <row r="167" spans="1:23" x14ac:dyDescent="0.25">
      <c r="A167" s="82"/>
      <c r="B167" s="202"/>
      <c r="C167" s="77"/>
      <c r="D167" s="82"/>
      <c r="E167" s="83"/>
      <c r="F167" s="83"/>
      <c r="G167" s="83"/>
      <c r="H167" s="83"/>
      <c r="I167" s="83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79"/>
      <c r="V167" s="80"/>
      <c r="W167" s="88"/>
    </row>
    <row r="168" spans="1:23" x14ac:dyDescent="0.25">
      <c r="A168" s="82"/>
      <c r="B168" s="202"/>
      <c r="C168" s="77"/>
      <c r="D168" s="82"/>
      <c r="E168" s="83"/>
      <c r="F168" s="83"/>
      <c r="G168" s="83"/>
      <c r="H168" s="83"/>
      <c r="I168" s="83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79"/>
      <c r="V168" s="80"/>
      <c r="W168" s="88"/>
    </row>
    <row r="169" spans="1:23" x14ac:dyDescent="0.25">
      <c r="A169" s="82"/>
      <c r="B169" s="202"/>
      <c r="C169" s="77"/>
      <c r="D169" s="82"/>
      <c r="E169" s="83"/>
      <c r="F169" s="83"/>
      <c r="G169" s="83"/>
      <c r="H169" s="83"/>
      <c r="I169" s="83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79"/>
      <c r="V169" s="80"/>
      <c r="W169" s="88"/>
    </row>
    <row r="170" spans="1:23" x14ac:dyDescent="0.25">
      <c r="A170" s="82"/>
      <c r="B170" s="202"/>
      <c r="C170" s="77"/>
      <c r="D170" s="82"/>
      <c r="E170" s="83"/>
      <c r="F170" s="83"/>
      <c r="G170" s="83"/>
      <c r="H170" s="83"/>
      <c r="I170" s="83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79"/>
      <c r="V170" s="80"/>
      <c r="W170" s="88"/>
    </row>
    <row r="171" spans="1:23" x14ac:dyDescent="0.25">
      <c r="A171" s="82"/>
      <c r="B171" s="202"/>
      <c r="C171" s="77"/>
      <c r="D171" s="82"/>
      <c r="E171" s="83"/>
      <c r="F171" s="83"/>
      <c r="G171" s="83"/>
      <c r="H171" s="83"/>
      <c r="I171" s="83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79"/>
      <c r="V171" s="80"/>
      <c r="W171" s="88"/>
    </row>
    <row r="172" spans="1:23" x14ac:dyDescent="0.25">
      <c r="A172" s="82"/>
      <c r="B172" s="202"/>
      <c r="C172" s="77"/>
      <c r="D172" s="82"/>
      <c r="E172" s="83"/>
      <c r="F172" s="83"/>
      <c r="G172" s="83"/>
      <c r="H172" s="83"/>
      <c r="I172" s="83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79"/>
      <c r="V172" s="80"/>
      <c r="W172" s="88"/>
    </row>
    <row r="173" spans="1:23" x14ac:dyDescent="0.25">
      <c r="A173" s="82"/>
      <c r="B173" s="202"/>
      <c r="C173" s="77"/>
      <c r="D173" s="82"/>
      <c r="E173" s="83"/>
      <c r="F173" s="83"/>
      <c r="G173" s="83"/>
      <c r="H173" s="83"/>
      <c r="I173" s="83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79"/>
      <c r="V173" s="80"/>
      <c r="W173" s="88"/>
    </row>
    <row r="174" spans="1:23" x14ac:dyDescent="0.25">
      <c r="A174" s="82"/>
      <c r="B174" s="202"/>
      <c r="C174" s="77"/>
      <c r="D174" s="82"/>
      <c r="E174" s="83"/>
      <c r="F174" s="83"/>
      <c r="G174" s="83"/>
      <c r="H174" s="83"/>
      <c r="I174" s="83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79"/>
      <c r="V174" s="80"/>
      <c r="W174" s="88"/>
    </row>
    <row r="175" spans="1:23" x14ac:dyDescent="0.25">
      <c r="A175" s="82"/>
      <c r="B175" s="202"/>
      <c r="C175" s="77"/>
      <c r="D175" s="82"/>
      <c r="E175" s="83"/>
      <c r="F175" s="83"/>
      <c r="G175" s="83"/>
      <c r="H175" s="83"/>
      <c r="I175" s="83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79"/>
      <c r="V175" s="80"/>
      <c r="W175" s="88"/>
    </row>
    <row r="176" spans="1:23" x14ac:dyDescent="0.25">
      <c r="A176" s="82"/>
      <c r="B176" s="202"/>
      <c r="C176" s="77"/>
      <c r="D176" s="82"/>
      <c r="E176" s="83"/>
      <c r="F176" s="83"/>
      <c r="G176" s="83"/>
      <c r="H176" s="83"/>
      <c r="I176" s="83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79"/>
      <c r="V176" s="80"/>
      <c r="W176" s="88"/>
    </row>
    <row r="177" spans="1:23" x14ac:dyDescent="0.25">
      <c r="A177" s="82"/>
      <c r="B177" s="202"/>
      <c r="C177" s="77"/>
      <c r="D177" s="82"/>
      <c r="E177" s="83"/>
      <c r="F177" s="83"/>
      <c r="G177" s="83"/>
      <c r="H177" s="83"/>
      <c r="I177" s="83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79"/>
      <c r="V177" s="80"/>
      <c r="W177" s="88"/>
    </row>
    <row r="178" spans="1:23" x14ac:dyDescent="0.25">
      <c r="A178" s="82"/>
      <c r="B178" s="202"/>
      <c r="C178" s="77"/>
      <c r="D178" s="82"/>
      <c r="E178" s="83"/>
      <c r="F178" s="83"/>
      <c r="G178" s="83"/>
      <c r="H178" s="83"/>
      <c r="I178" s="83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79"/>
      <c r="V178" s="80"/>
      <c r="W178" s="88"/>
    </row>
    <row r="179" spans="1:23" x14ac:dyDescent="0.25">
      <c r="A179" s="82"/>
      <c r="B179" s="202"/>
      <c r="C179" s="77"/>
      <c r="D179" s="82"/>
      <c r="E179" s="83"/>
      <c r="F179" s="83"/>
      <c r="G179" s="83"/>
      <c r="H179" s="83"/>
      <c r="I179" s="83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79"/>
      <c r="V179" s="80"/>
      <c r="W179" s="88"/>
    </row>
    <row r="180" spans="1:23" x14ac:dyDescent="0.25">
      <c r="A180" s="82"/>
      <c r="B180" s="202"/>
      <c r="C180" s="77"/>
      <c r="D180" s="82"/>
      <c r="E180" s="83"/>
      <c r="F180" s="83"/>
      <c r="G180" s="83"/>
      <c r="H180" s="83"/>
      <c r="I180" s="83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79"/>
      <c r="V180" s="80"/>
      <c r="W180" s="88"/>
    </row>
    <row r="181" spans="1:23" x14ac:dyDescent="0.25">
      <c r="A181" s="82"/>
      <c r="B181" s="202"/>
      <c r="C181" s="77"/>
      <c r="D181" s="82"/>
      <c r="E181" s="83"/>
      <c r="F181" s="83"/>
      <c r="G181" s="83"/>
      <c r="H181" s="83"/>
      <c r="I181" s="83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79"/>
      <c r="V181" s="80"/>
      <c r="W181" s="88"/>
    </row>
    <row r="182" spans="1:23" x14ac:dyDescent="0.25">
      <c r="A182" s="82"/>
      <c r="B182" s="202"/>
      <c r="C182" s="77"/>
      <c r="D182" s="82"/>
      <c r="E182" s="83"/>
      <c r="F182" s="83"/>
      <c r="G182" s="83"/>
      <c r="H182" s="83"/>
      <c r="I182" s="83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79"/>
      <c r="V182" s="80"/>
      <c r="W182" s="88"/>
    </row>
    <row r="183" spans="1:23" x14ac:dyDescent="0.25">
      <c r="A183" s="82"/>
      <c r="B183" s="202"/>
      <c r="C183" s="77"/>
      <c r="D183" s="82"/>
      <c r="E183" s="83"/>
      <c r="F183" s="83"/>
      <c r="G183" s="83"/>
      <c r="H183" s="83"/>
      <c r="I183" s="83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79"/>
      <c r="V183" s="80"/>
      <c r="W183" s="88"/>
    </row>
    <row r="184" spans="1:23" x14ac:dyDescent="0.25">
      <c r="A184" s="82"/>
      <c r="B184" s="202"/>
      <c r="C184" s="77"/>
      <c r="D184" s="82"/>
      <c r="E184" s="83"/>
      <c r="F184" s="83"/>
      <c r="G184" s="83"/>
      <c r="H184" s="83"/>
      <c r="I184" s="83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79"/>
      <c r="V184" s="80"/>
      <c r="W184" s="88"/>
    </row>
    <row r="185" spans="1:23" x14ac:dyDescent="0.25">
      <c r="A185" s="82"/>
      <c r="B185" s="202"/>
      <c r="C185" s="77"/>
      <c r="D185" s="82"/>
      <c r="E185" s="83"/>
      <c r="F185" s="83"/>
      <c r="G185" s="83"/>
      <c r="H185" s="83"/>
      <c r="I185" s="83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79"/>
      <c r="V185" s="80"/>
      <c r="W185" s="88"/>
    </row>
    <row r="186" spans="1:23" x14ac:dyDescent="0.25">
      <c r="A186" s="82"/>
      <c r="B186" s="202"/>
      <c r="C186" s="77"/>
      <c r="D186" s="82"/>
      <c r="E186" s="83"/>
      <c r="F186" s="83"/>
      <c r="G186" s="83"/>
      <c r="H186" s="83"/>
      <c r="I186" s="83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79"/>
      <c r="V186" s="80"/>
      <c r="W186" s="88"/>
    </row>
    <row r="187" spans="1:23" x14ac:dyDescent="0.25">
      <c r="A187" s="82"/>
      <c r="B187" s="202"/>
      <c r="C187" s="77"/>
      <c r="D187" s="82"/>
      <c r="E187" s="83"/>
      <c r="F187" s="83"/>
      <c r="G187" s="83"/>
      <c r="H187" s="83"/>
      <c r="I187" s="83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79"/>
      <c r="V187" s="80"/>
      <c r="W187" s="88"/>
    </row>
    <row r="188" spans="1:23" x14ac:dyDescent="0.25">
      <c r="A188" s="82"/>
      <c r="B188" s="202"/>
      <c r="C188" s="77"/>
      <c r="D188" s="82"/>
      <c r="E188" s="83"/>
      <c r="F188" s="83"/>
      <c r="G188" s="83"/>
      <c r="H188" s="83"/>
      <c r="I188" s="83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79"/>
      <c r="V188" s="80"/>
      <c r="W188" s="88"/>
    </row>
    <row r="189" spans="1:23" x14ac:dyDescent="0.25">
      <c r="A189" s="82"/>
      <c r="B189" s="202"/>
      <c r="C189" s="77"/>
      <c r="D189" s="82"/>
      <c r="E189" s="83"/>
      <c r="F189" s="83"/>
      <c r="G189" s="83"/>
      <c r="H189" s="83"/>
      <c r="I189" s="83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79"/>
      <c r="V189" s="80"/>
      <c r="W189" s="88"/>
    </row>
    <row r="190" spans="1:23" x14ac:dyDescent="0.25">
      <c r="A190" s="82"/>
      <c r="B190" s="202"/>
      <c r="C190" s="77"/>
      <c r="D190" s="82"/>
      <c r="E190" s="83"/>
      <c r="F190" s="83"/>
      <c r="G190" s="83"/>
      <c r="H190" s="83"/>
      <c r="I190" s="83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79"/>
      <c r="V190" s="80"/>
      <c r="W190" s="88"/>
    </row>
    <row r="191" spans="1:23" x14ac:dyDescent="0.25">
      <c r="A191" s="82"/>
      <c r="B191" s="202"/>
      <c r="C191" s="77"/>
      <c r="D191" s="82"/>
      <c r="E191" s="83"/>
      <c r="F191" s="83"/>
      <c r="G191" s="83"/>
      <c r="H191" s="83"/>
      <c r="I191" s="83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79"/>
      <c r="V191" s="80"/>
      <c r="W191" s="88"/>
    </row>
    <row r="192" spans="1:23" x14ac:dyDescent="0.25">
      <c r="A192" s="82"/>
      <c r="B192" s="202"/>
      <c r="C192" s="77"/>
      <c r="D192" s="82"/>
      <c r="E192" s="83"/>
      <c r="F192" s="83"/>
      <c r="G192" s="83"/>
      <c r="H192" s="83"/>
      <c r="I192" s="83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79"/>
      <c r="V192" s="80"/>
      <c r="W192" s="88"/>
    </row>
    <row r="193" spans="1:23" x14ac:dyDescent="0.25">
      <c r="A193" s="82"/>
      <c r="B193" s="202"/>
      <c r="C193" s="77"/>
      <c r="D193" s="82"/>
      <c r="E193" s="83"/>
      <c r="F193" s="83"/>
      <c r="G193" s="83"/>
      <c r="H193" s="83"/>
      <c r="I193" s="83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79"/>
      <c r="V193" s="80"/>
      <c r="W193" s="88"/>
    </row>
    <row r="194" spans="1:23" x14ac:dyDescent="0.25">
      <c r="A194" s="82"/>
      <c r="B194" s="202"/>
      <c r="C194" s="77"/>
      <c r="D194" s="82"/>
      <c r="E194" s="83"/>
      <c r="F194" s="83"/>
      <c r="G194" s="83"/>
      <c r="H194" s="83"/>
      <c r="I194" s="83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79"/>
      <c r="V194" s="80"/>
      <c r="W194" s="88"/>
    </row>
    <row r="195" spans="1:23" x14ac:dyDescent="0.25">
      <c r="A195" s="82"/>
      <c r="B195" s="202"/>
      <c r="C195" s="77"/>
      <c r="D195" s="82"/>
      <c r="E195" s="83"/>
      <c r="F195" s="83"/>
      <c r="G195" s="83"/>
      <c r="H195" s="83"/>
      <c r="I195" s="83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79"/>
      <c r="V195" s="80"/>
      <c r="W195" s="88"/>
    </row>
    <row r="196" spans="1:23" x14ac:dyDescent="0.25">
      <c r="A196" s="82"/>
      <c r="B196" s="202"/>
      <c r="C196" s="77"/>
      <c r="D196" s="82"/>
      <c r="E196" s="83"/>
      <c r="F196" s="83"/>
      <c r="G196" s="83"/>
      <c r="H196" s="83"/>
      <c r="I196" s="83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79"/>
      <c r="V196" s="80"/>
      <c r="W196" s="88"/>
    </row>
    <row r="197" spans="1:23" x14ac:dyDescent="0.25">
      <c r="A197" s="82"/>
      <c r="B197" s="202"/>
      <c r="C197" s="77"/>
      <c r="D197" s="82"/>
      <c r="E197" s="83"/>
      <c r="F197" s="83"/>
      <c r="G197" s="83"/>
      <c r="H197" s="83"/>
      <c r="I197" s="83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79"/>
      <c r="V197" s="80"/>
      <c r="W197" s="88"/>
    </row>
    <row r="198" spans="1:23" x14ac:dyDescent="0.25">
      <c r="A198" s="82"/>
      <c r="B198" s="202"/>
      <c r="C198" s="77"/>
      <c r="D198" s="82"/>
      <c r="E198" s="83"/>
      <c r="F198" s="83"/>
      <c r="G198" s="83"/>
      <c r="H198" s="83"/>
      <c r="I198" s="83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79"/>
      <c r="V198" s="80"/>
      <c r="W198" s="88"/>
    </row>
    <row r="199" spans="1:23" x14ac:dyDescent="0.25">
      <c r="A199" s="82"/>
      <c r="B199" s="202"/>
      <c r="C199" s="77"/>
      <c r="D199" s="82"/>
      <c r="E199" s="83"/>
      <c r="F199" s="83"/>
      <c r="G199" s="83"/>
      <c r="H199" s="83"/>
      <c r="I199" s="83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79"/>
      <c r="V199" s="80"/>
      <c r="W199" s="88"/>
    </row>
    <row r="200" spans="1:23" x14ac:dyDescent="0.25">
      <c r="A200" s="82"/>
      <c r="B200" s="202"/>
      <c r="C200" s="77"/>
      <c r="D200" s="82"/>
      <c r="E200" s="83"/>
      <c r="F200" s="83"/>
      <c r="G200" s="83"/>
      <c r="H200" s="83"/>
      <c r="I200" s="83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79"/>
      <c r="V200" s="80"/>
      <c r="W200" s="88"/>
    </row>
    <row r="201" spans="1:23" x14ac:dyDescent="0.25">
      <c r="A201" s="82"/>
      <c r="B201" s="202"/>
      <c r="C201" s="77"/>
      <c r="D201" s="82"/>
      <c r="E201" s="83"/>
      <c r="F201" s="83"/>
      <c r="G201" s="83"/>
      <c r="H201" s="83"/>
      <c r="I201" s="83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79"/>
      <c r="V201" s="80"/>
      <c r="W201" s="88"/>
    </row>
    <row r="202" spans="1:23" x14ac:dyDescent="0.25">
      <c r="A202" s="82"/>
      <c r="B202" s="202"/>
      <c r="C202" s="77"/>
      <c r="D202" s="82"/>
      <c r="E202" s="83"/>
      <c r="F202" s="83"/>
      <c r="G202" s="83"/>
      <c r="H202" s="83"/>
      <c r="I202" s="83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79"/>
      <c r="V202" s="80"/>
      <c r="W202" s="88"/>
    </row>
    <row r="203" spans="1:23" x14ac:dyDescent="0.25">
      <c r="A203" s="82"/>
      <c r="B203" s="202"/>
      <c r="C203" s="77"/>
      <c r="D203" s="82"/>
      <c r="E203" s="83"/>
      <c r="F203" s="83"/>
      <c r="G203" s="83"/>
      <c r="H203" s="83"/>
      <c r="I203" s="83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79"/>
      <c r="V203" s="80"/>
      <c r="W203" s="88"/>
    </row>
    <row r="204" spans="1:23" x14ac:dyDescent="0.25">
      <c r="A204" s="82"/>
      <c r="B204" s="202"/>
      <c r="C204" s="77"/>
      <c r="D204" s="82"/>
      <c r="E204" s="83"/>
      <c r="F204" s="83"/>
      <c r="G204" s="83"/>
      <c r="H204" s="83"/>
      <c r="I204" s="83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79"/>
      <c r="V204" s="80"/>
      <c r="W204" s="88"/>
    </row>
    <row r="205" spans="1:23" x14ac:dyDescent="0.25">
      <c r="A205" s="82"/>
      <c r="B205" s="202"/>
      <c r="C205" s="77"/>
      <c r="D205" s="82"/>
      <c r="E205" s="83"/>
      <c r="F205" s="83"/>
      <c r="G205" s="83"/>
      <c r="H205" s="83"/>
      <c r="I205" s="83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79"/>
      <c r="V205" s="80"/>
      <c r="W205" s="88"/>
    </row>
    <row r="206" spans="1:23" x14ac:dyDescent="0.25">
      <c r="A206" s="82"/>
      <c r="B206" s="202"/>
      <c r="C206" s="77"/>
      <c r="D206" s="82"/>
      <c r="E206" s="83"/>
      <c r="F206" s="83"/>
      <c r="G206" s="83"/>
      <c r="H206" s="83"/>
      <c r="I206" s="83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79"/>
      <c r="V206" s="80"/>
      <c r="W206" s="88"/>
    </row>
    <row r="207" spans="1:23" x14ac:dyDescent="0.25">
      <c r="A207" s="82"/>
      <c r="B207" s="202"/>
      <c r="C207" s="77"/>
      <c r="D207" s="82"/>
      <c r="E207" s="83"/>
      <c r="F207" s="83"/>
      <c r="G207" s="83"/>
      <c r="H207" s="83"/>
      <c r="I207" s="83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79"/>
      <c r="V207" s="80"/>
      <c r="W207" s="88"/>
    </row>
    <row r="208" spans="1:23" x14ac:dyDescent="0.25">
      <c r="A208" s="82"/>
      <c r="B208" s="202"/>
      <c r="C208" s="77"/>
      <c r="D208" s="82"/>
      <c r="E208" s="83"/>
      <c r="F208" s="83"/>
      <c r="G208" s="83"/>
      <c r="H208" s="83"/>
      <c r="I208" s="83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79"/>
      <c r="V208" s="80"/>
      <c r="W208" s="88"/>
    </row>
    <row r="209" spans="1:23" x14ac:dyDescent="0.25">
      <c r="A209" s="82"/>
      <c r="B209" s="202"/>
      <c r="C209" s="77"/>
      <c r="D209" s="82"/>
      <c r="E209" s="83"/>
      <c r="F209" s="83"/>
      <c r="G209" s="83"/>
      <c r="H209" s="83"/>
      <c r="I209" s="83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79"/>
      <c r="V209" s="80"/>
      <c r="W209" s="88"/>
    </row>
    <row r="210" spans="1:23" x14ac:dyDescent="0.25">
      <c r="A210" s="82"/>
      <c r="B210" s="202"/>
      <c r="C210" s="77"/>
      <c r="D210" s="82"/>
      <c r="E210" s="83"/>
      <c r="F210" s="83"/>
      <c r="G210" s="83"/>
      <c r="H210" s="83"/>
      <c r="I210" s="83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79"/>
      <c r="V210" s="80"/>
      <c r="W210" s="88"/>
    </row>
    <row r="211" spans="1:23" x14ac:dyDescent="0.25">
      <c r="A211" s="82"/>
      <c r="B211" s="202"/>
      <c r="C211" s="77"/>
      <c r="D211" s="82"/>
      <c r="E211" s="83"/>
      <c r="F211" s="83"/>
      <c r="G211" s="83"/>
      <c r="H211" s="83"/>
      <c r="I211" s="83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79"/>
      <c r="V211" s="80"/>
      <c r="W211" s="88"/>
    </row>
    <row r="212" spans="1:23" x14ac:dyDescent="0.25">
      <c r="A212" s="82"/>
      <c r="B212" s="202"/>
      <c r="C212" s="77"/>
      <c r="D212" s="82"/>
      <c r="E212" s="83"/>
      <c r="F212" s="83"/>
      <c r="G212" s="83"/>
      <c r="H212" s="83"/>
      <c r="I212" s="83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79"/>
      <c r="V212" s="80"/>
      <c r="W212" s="88"/>
    </row>
    <row r="213" spans="1:23" x14ac:dyDescent="0.25">
      <c r="A213" s="82"/>
      <c r="B213" s="202"/>
      <c r="C213" s="77"/>
      <c r="D213" s="82"/>
      <c r="E213" s="83"/>
      <c r="F213" s="83"/>
      <c r="G213" s="83"/>
      <c r="H213" s="83"/>
      <c r="I213" s="83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79"/>
      <c r="V213" s="80"/>
      <c r="W213" s="88"/>
    </row>
    <row r="214" spans="1:23" x14ac:dyDescent="0.25">
      <c r="A214" s="82"/>
      <c r="B214" s="202"/>
      <c r="C214" s="77"/>
      <c r="D214" s="82"/>
      <c r="E214" s="83"/>
      <c r="F214" s="83"/>
      <c r="G214" s="83"/>
      <c r="H214" s="83"/>
      <c r="I214" s="83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79"/>
      <c r="V214" s="80"/>
      <c r="W214" s="88"/>
    </row>
    <row r="215" spans="1:23" x14ac:dyDescent="0.25">
      <c r="A215" s="82"/>
      <c r="B215" s="202"/>
      <c r="C215" s="77"/>
      <c r="D215" s="82"/>
      <c r="E215" s="83"/>
      <c r="F215" s="83"/>
      <c r="G215" s="83"/>
      <c r="H215" s="83"/>
      <c r="I215" s="83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9"/>
      <c r="W215" s="88"/>
    </row>
  </sheetData>
  <mergeCells count="6">
    <mergeCell ref="B1:C1"/>
    <mergeCell ref="J12:N12"/>
    <mergeCell ref="P12:T12"/>
    <mergeCell ref="E12:I12"/>
    <mergeCell ref="B5:C5"/>
    <mergeCell ref="A2:D2"/>
  </mergeCells>
  <phoneticPr fontId="0" type="noConversion"/>
  <conditionalFormatting sqref="U14 O14 I14 I16:I215 O16:O215 U16:U215">
    <cfRule type="expression" dxfId="12" priority="13">
      <formula>IF($A14&lt;&gt;"",1,0)</formula>
    </cfRule>
  </conditionalFormatting>
  <conditionalFormatting sqref="A14:W214">
    <cfRule type="expression" dxfId="11" priority="9">
      <formula>IF(AND($A14&lt;&gt;"",$A15=""),1,0)</formula>
    </cfRule>
    <cfRule type="expression" dxfId="10" priority="11">
      <formula>IF($A14&lt;&gt;"",1,0)</formula>
    </cfRule>
  </conditionalFormatting>
  <conditionalFormatting sqref="I14 O14 U14">
    <cfRule type="expression" dxfId="9" priority="10">
      <formula>IF($A14&lt;&gt;"",1,0)</formula>
    </cfRule>
  </conditionalFormatting>
  <conditionalFormatting sqref="U15 O15 I15">
    <cfRule type="expression" dxfId="8" priority="5">
      <formula>IF($A15&lt;&gt;"",1,0)</formula>
    </cfRule>
  </conditionalFormatting>
  <conditionalFormatting sqref="I15 O15 U15">
    <cfRule type="expression" dxfId="7" priority="2">
      <formula>IF($A15&lt;&gt;"",1,0)</formula>
    </cfRule>
  </conditionalFormatting>
  <conditionalFormatting sqref="A215:W215">
    <cfRule type="expression" dxfId="6" priority="28">
      <formula>IF(AND($A215&lt;&gt;"",#REF!=""),1,0)</formula>
    </cfRule>
    <cfRule type="expression" dxfId="5" priority="29">
      <formula>IF($A215&lt;&gt;"",1,0)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2:E27"/>
  <sheetViews>
    <sheetView showGridLines="0" zoomScaleNormal="100" workbookViewId="0"/>
  </sheetViews>
  <sheetFormatPr defaultColWidth="9.109375" defaultRowHeight="15" customHeight="1" x14ac:dyDescent="0.25"/>
  <cols>
    <col min="1" max="1" width="16.6640625" style="12" customWidth="1"/>
    <col min="2" max="2" width="30.6640625" style="12" customWidth="1"/>
    <col min="3" max="3" width="17.44140625" style="12" bestFit="1" customWidth="1"/>
    <col min="4" max="4" width="3.5546875" style="12" customWidth="1"/>
    <col min="5" max="5" width="17.44140625" style="12" customWidth="1"/>
    <col min="6" max="6" width="15.109375" style="12" bestFit="1" customWidth="1"/>
    <col min="7" max="8" width="12.6640625" style="12" bestFit="1" customWidth="1"/>
    <col min="9" max="9" width="9" style="12" bestFit="1" customWidth="1"/>
    <col min="10" max="10" width="12.44140625" style="12" bestFit="1" customWidth="1"/>
    <col min="11" max="11" width="12.88671875" style="12" bestFit="1" customWidth="1"/>
    <col min="12" max="16384" width="9.109375" style="12"/>
  </cols>
  <sheetData>
    <row r="2" spans="1:5" ht="15.75" customHeight="1" x14ac:dyDescent="0.25">
      <c r="A2" s="243" t="s">
        <v>92</v>
      </c>
      <c r="B2" s="243"/>
      <c r="C2" s="243"/>
      <c r="D2" s="27"/>
      <c r="E2" s="27" t="str">
        <f>Date</f>
        <v>September 2022</v>
      </c>
    </row>
    <row r="3" spans="1:5" ht="23.25" customHeight="1" x14ac:dyDescent="0.25">
      <c r="A3" s="243"/>
      <c r="B3" s="243"/>
      <c r="C3" s="243"/>
      <c r="D3" s="27"/>
      <c r="E3" s="27"/>
    </row>
    <row r="5" spans="1:5" ht="15.6" x14ac:dyDescent="0.3">
      <c r="A5" s="18" t="s">
        <v>110</v>
      </c>
      <c r="B5" s="91" t="str">
        <f>INSTNAME</f>
        <v>Sector</v>
      </c>
    </row>
    <row r="6" spans="1:5" ht="15.6" x14ac:dyDescent="0.3">
      <c r="A6" s="18" t="s">
        <v>25</v>
      </c>
      <c r="B6" s="197" t="str">
        <f>UKPRN</f>
        <v>All Providers</v>
      </c>
    </row>
    <row r="8" spans="1:5" ht="18.75" customHeight="1" thickBot="1" x14ac:dyDescent="0.3">
      <c r="A8" s="140" t="s">
        <v>18</v>
      </c>
      <c r="B8" s="92"/>
    </row>
    <row r="9" spans="1:5" ht="15" customHeight="1" x14ac:dyDescent="0.25">
      <c r="A9" s="96" t="s">
        <v>79</v>
      </c>
      <c r="B9" s="93"/>
      <c r="C9" s="93">
        <v>1083005767</v>
      </c>
      <c r="E9" s="12" t="s">
        <v>3</v>
      </c>
    </row>
    <row r="10" spans="1:5" ht="15" customHeight="1" x14ac:dyDescent="0.25">
      <c r="A10" s="96" t="s">
        <v>81</v>
      </c>
      <c r="B10" s="94"/>
      <c r="C10" s="95">
        <v>1097606000</v>
      </c>
      <c r="E10" s="12" t="s">
        <v>4</v>
      </c>
    </row>
    <row r="11" spans="1:5" ht="15" customHeight="1" x14ac:dyDescent="0.25">
      <c r="A11" s="96" t="s">
        <v>88</v>
      </c>
      <c r="B11" s="96"/>
      <c r="C11" s="97">
        <v>1049042000</v>
      </c>
      <c r="D11" s="51"/>
      <c r="E11" s="51" t="s">
        <v>5</v>
      </c>
    </row>
    <row r="12" spans="1:5" ht="15" customHeight="1" x14ac:dyDescent="0.25">
      <c r="A12" s="96" t="s">
        <v>96</v>
      </c>
      <c r="B12" s="98"/>
      <c r="C12" s="97">
        <v>1077989000</v>
      </c>
      <c r="D12" s="51"/>
      <c r="E12" s="51" t="s">
        <v>6</v>
      </c>
    </row>
    <row r="13" spans="1:5" ht="15" customHeight="1" x14ac:dyDescent="0.25">
      <c r="A13" s="96" t="s">
        <v>39</v>
      </c>
      <c r="B13" s="96"/>
      <c r="C13" s="97">
        <v>1076910691.75</v>
      </c>
      <c r="D13" s="51"/>
      <c r="E13" s="51" t="s">
        <v>37</v>
      </c>
    </row>
    <row r="14" spans="1:5" ht="15" customHeight="1" x14ac:dyDescent="0.25">
      <c r="A14" s="96" t="s">
        <v>1</v>
      </c>
      <c r="B14" s="96"/>
      <c r="C14" s="228" t="s">
        <v>113</v>
      </c>
      <c r="D14" s="99"/>
      <c r="E14" s="99" t="s">
        <v>8</v>
      </c>
    </row>
    <row r="15" spans="1:5" ht="15" customHeight="1" x14ac:dyDescent="0.25">
      <c r="A15" s="96" t="s">
        <v>78</v>
      </c>
      <c r="B15" s="96"/>
      <c r="C15" s="227">
        <v>1123384424.76</v>
      </c>
      <c r="D15" s="51"/>
      <c r="E15" s="51" t="s">
        <v>33</v>
      </c>
    </row>
    <row r="16" spans="1:5" ht="15" customHeight="1" x14ac:dyDescent="0.25">
      <c r="A16" s="101" t="s">
        <v>30</v>
      </c>
      <c r="B16" s="101"/>
      <c r="C16" s="102">
        <v>0.194521</v>
      </c>
      <c r="D16" s="103"/>
      <c r="E16" s="103" t="s">
        <v>7</v>
      </c>
    </row>
    <row r="17" spans="1:5" ht="15" customHeight="1" thickBot="1" x14ac:dyDescent="0.35">
      <c r="A17" s="104" t="s">
        <v>40</v>
      </c>
      <c r="B17" s="104"/>
      <c r="C17" s="105">
        <v>218521862</v>
      </c>
      <c r="D17" s="106"/>
      <c r="E17" s="51" t="s">
        <v>34</v>
      </c>
    </row>
    <row r="18" spans="1:5" ht="15" customHeight="1" x14ac:dyDescent="0.25">
      <c r="A18" s="17"/>
      <c r="B18" s="17"/>
    </row>
    <row r="19" spans="1:5" ht="15" customHeight="1" x14ac:dyDescent="0.25">
      <c r="A19" s="17"/>
      <c r="B19" s="17"/>
    </row>
    <row r="20" spans="1:5" ht="18.75" customHeight="1" thickBot="1" x14ac:dyDescent="0.3">
      <c r="A20" s="107" t="s">
        <v>19</v>
      </c>
      <c r="B20" s="107"/>
      <c r="C20" s="44"/>
    </row>
    <row r="21" spans="1:5" ht="15" customHeight="1" x14ac:dyDescent="0.25">
      <c r="A21" s="96" t="s">
        <v>80</v>
      </c>
      <c r="B21" s="108"/>
      <c r="C21" s="93">
        <v>524549280</v>
      </c>
      <c r="E21" s="12" t="s">
        <v>3</v>
      </c>
    </row>
    <row r="22" spans="1:5" ht="15" customHeight="1" x14ac:dyDescent="0.25">
      <c r="A22" s="96" t="s">
        <v>82</v>
      </c>
      <c r="B22" s="96"/>
      <c r="C22" s="109">
        <v>561665000</v>
      </c>
      <c r="E22" s="12" t="s">
        <v>4</v>
      </c>
    </row>
    <row r="23" spans="1:5" ht="15" customHeight="1" x14ac:dyDescent="0.25">
      <c r="A23" s="96" t="s">
        <v>89</v>
      </c>
      <c r="B23" s="96"/>
      <c r="C23" s="97">
        <v>560834000</v>
      </c>
      <c r="D23" s="51"/>
      <c r="E23" s="51" t="s">
        <v>5</v>
      </c>
    </row>
    <row r="24" spans="1:5" ht="15" customHeight="1" x14ac:dyDescent="0.25">
      <c r="A24" s="96" t="s">
        <v>97</v>
      </c>
      <c r="B24" s="98"/>
      <c r="C24" s="97">
        <v>510072000</v>
      </c>
      <c r="D24" s="51"/>
      <c r="E24" s="51" t="s">
        <v>6</v>
      </c>
    </row>
    <row r="25" spans="1:5" ht="15" customHeight="1" x14ac:dyDescent="0.25">
      <c r="A25" s="96" t="s">
        <v>39</v>
      </c>
      <c r="B25" s="96"/>
      <c r="C25" s="97">
        <v>539280070</v>
      </c>
      <c r="D25" s="51"/>
      <c r="E25" s="51" t="s">
        <v>37</v>
      </c>
    </row>
    <row r="26" spans="1:5" ht="15" customHeight="1" x14ac:dyDescent="0.25">
      <c r="A26" s="110" t="s">
        <v>30</v>
      </c>
      <c r="B26" s="110"/>
      <c r="C26" s="103">
        <v>0.21078</v>
      </c>
      <c r="D26" s="103"/>
      <c r="E26" s="103" t="s">
        <v>8</v>
      </c>
    </row>
    <row r="27" spans="1:5" ht="15" customHeight="1" thickBot="1" x14ac:dyDescent="0.35">
      <c r="A27" s="111" t="s">
        <v>41</v>
      </c>
      <c r="B27" s="111"/>
      <c r="C27" s="105">
        <v>113669451</v>
      </c>
      <c r="D27" s="106"/>
      <c r="E27" s="51" t="s">
        <v>33</v>
      </c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87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N496"/>
  <sheetViews>
    <sheetView showGridLines="0" zoomScaleNormal="100" zoomScaleSheetLayoutView="100" workbookViewId="0">
      <pane xSplit="3" ySplit="10" topLeftCell="D11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09375" defaultRowHeight="15.6" x14ac:dyDescent="0.3"/>
  <cols>
    <col min="1" max="1" width="6.6640625" style="90" customWidth="1"/>
    <col min="2" max="2" width="5" style="16" customWidth="1"/>
    <col min="3" max="3" width="53.6640625" style="135" customWidth="1"/>
    <col min="4" max="4" width="15.44140625" style="15" bestFit="1" customWidth="1"/>
    <col min="5" max="8" width="8.88671875" style="15" customWidth="1"/>
    <col min="9" max="10" width="11.44140625" style="136" customWidth="1"/>
    <col min="11" max="11" width="20" style="136" customWidth="1"/>
    <col min="12" max="12" width="13.109375" style="42" customWidth="1"/>
    <col min="13" max="13" width="9.109375" style="15"/>
    <col min="14" max="14" width="9.109375" style="15" customWidth="1"/>
    <col min="15" max="15" width="9.109375" style="15"/>
    <col min="16" max="16" width="9.109375" style="15" customWidth="1"/>
    <col min="17" max="16384" width="9.109375" style="15"/>
  </cols>
  <sheetData>
    <row r="1" spans="1:14" x14ac:dyDescent="0.3">
      <c r="A1" s="15"/>
      <c r="B1" s="237"/>
      <c r="C1" s="237"/>
      <c r="I1" s="42"/>
      <c r="J1" s="42"/>
      <c r="K1" s="42"/>
      <c r="N1" s="31"/>
    </row>
    <row r="2" spans="1:14" ht="17.399999999999999" x14ac:dyDescent="0.3">
      <c r="A2" s="195" t="s">
        <v>93</v>
      </c>
      <c r="B2" s="36"/>
      <c r="C2" s="75"/>
      <c r="D2" s="53"/>
      <c r="E2" s="42"/>
      <c r="F2" s="42"/>
      <c r="G2" s="42"/>
      <c r="H2" s="42"/>
      <c r="I2" s="53"/>
      <c r="J2" s="53"/>
      <c r="K2" s="53"/>
      <c r="L2" s="27" t="str">
        <f>Date</f>
        <v>September 2022</v>
      </c>
    </row>
    <row r="3" spans="1:14" ht="15" customHeight="1" x14ac:dyDescent="0.3">
      <c r="A3" s="54"/>
      <c r="B3" s="36"/>
      <c r="C3" s="75"/>
      <c r="I3" s="42"/>
      <c r="J3" s="42"/>
      <c r="K3" s="42"/>
    </row>
    <row r="4" spans="1:14" x14ac:dyDescent="0.3">
      <c r="A4" s="245" t="s">
        <v>110</v>
      </c>
      <c r="B4" s="245"/>
      <c r="C4" s="135" t="str">
        <f>INSTNAME</f>
        <v>Sector</v>
      </c>
      <c r="D4" s="42"/>
      <c r="E4" s="42"/>
      <c r="F4" s="42"/>
      <c r="G4" s="42"/>
      <c r="H4" s="42"/>
      <c r="I4" s="42"/>
      <c r="J4" s="42"/>
      <c r="K4" s="42"/>
    </row>
    <row r="5" spans="1:14" x14ac:dyDescent="0.3">
      <c r="A5" s="245" t="s">
        <v>25</v>
      </c>
      <c r="B5" s="245"/>
      <c r="C5" s="224" t="str">
        <f>UKPRN</f>
        <v>All Providers</v>
      </c>
      <c r="I5" s="42"/>
      <c r="J5" s="42"/>
      <c r="K5" s="42"/>
      <c r="M5" s="36"/>
    </row>
    <row r="6" spans="1:14" ht="15" customHeight="1" x14ac:dyDescent="0.3">
      <c r="A6" s="56"/>
      <c r="B6" s="36"/>
      <c r="I6" s="42"/>
      <c r="J6" s="42"/>
      <c r="K6" s="42"/>
      <c r="M6" s="36"/>
    </row>
    <row r="7" spans="1:14" ht="15" customHeight="1" x14ac:dyDescent="0.3">
      <c r="A7" s="15"/>
      <c r="C7" s="36" t="s">
        <v>45</v>
      </c>
      <c r="D7" s="55">
        <f>SUM(L11:L212)</f>
        <v>331766405</v>
      </c>
      <c r="F7" s="54"/>
      <c r="G7" s="54"/>
      <c r="H7" s="54"/>
      <c r="I7" s="42"/>
      <c r="J7" s="41"/>
      <c r="K7" s="41"/>
    </row>
    <row r="8" spans="1:14" ht="15" customHeight="1" thickBot="1" x14ac:dyDescent="0.35">
      <c r="A8" s="15"/>
      <c r="B8" s="41"/>
      <c r="C8" s="225"/>
      <c r="D8" s="42"/>
      <c r="E8" s="42"/>
      <c r="F8" s="42"/>
      <c r="G8" s="42"/>
      <c r="H8" s="42"/>
      <c r="I8" s="42"/>
      <c r="J8" s="42"/>
      <c r="K8" s="42"/>
    </row>
    <row r="9" spans="1:14" ht="15" x14ac:dyDescent="0.25">
      <c r="A9" s="61"/>
      <c r="B9" s="199"/>
      <c r="C9" s="226"/>
      <c r="D9" s="240" t="s">
        <v>15</v>
      </c>
      <c r="E9" s="240"/>
      <c r="F9" s="240"/>
      <c r="G9" s="240"/>
      <c r="H9" s="241"/>
      <c r="I9" s="244"/>
      <c r="J9" s="240"/>
      <c r="K9" s="240"/>
      <c r="L9" s="113"/>
    </row>
    <row r="10" spans="1:14" s="75" customFormat="1" ht="67.8" x14ac:dyDescent="0.25">
      <c r="A10" s="66" t="s">
        <v>35</v>
      </c>
      <c r="B10" s="67" t="s">
        <v>9</v>
      </c>
      <c r="C10" s="68"/>
      <c r="D10" s="68" t="s">
        <v>10</v>
      </c>
      <c r="E10" s="68" t="s">
        <v>11</v>
      </c>
      <c r="F10" s="68" t="s">
        <v>12</v>
      </c>
      <c r="G10" s="68" t="s">
        <v>13</v>
      </c>
      <c r="H10" s="70" t="s">
        <v>14</v>
      </c>
      <c r="I10" s="68" t="s">
        <v>24</v>
      </c>
      <c r="J10" s="68" t="s">
        <v>36</v>
      </c>
      <c r="K10" s="68" t="s">
        <v>38</v>
      </c>
      <c r="L10" s="114" t="s">
        <v>44</v>
      </c>
    </row>
    <row r="11" spans="1:14" s="76" customFormat="1" ht="15" x14ac:dyDescent="0.25">
      <c r="A11" s="116" t="s">
        <v>114</v>
      </c>
      <c r="B11" s="201" t="s">
        <v>115</v>
      </c>
      <c r="C11" s="116" t="s">
        <v>116</v>
      </c>
      <c r="D11" s="117">
        <v>51</v>
      </c>
      <c r="E11" s="117">
        <v>41</v>
      </c>
      <c r="F11" s="117">
        <v>8</v>
      </c>
      <c r="G11" s="117">
        <v>0</v>
      </c>
      <c r="H11" s="117">
        <v>0</v>
      </c>
      <c r="I11" s="118">
        <v>0.92</v>
      </c>
      <c r="J11" s="119">
        <v>4316.2145</v>
      </c>
      <c r="K11" s="119">
        <v>6666.3765999999996</v>
      </c>
      <c r="L11" s="117">
        <v>32150128</v>
      </c>
      <c r="M11" s="81"/>
    </row>
    <row r="12" spans="1:14" s="76" customFormat="1" ht="15" x14ac:dyDescent="0.25">
      <c r="A12" s="77" t="s">
        <v>114</v>
      </c>
      <c r="B12" s="200" t="s">
        <v>120</v>
      </c>
      <c r="C12" s="77" t="s">
        <v>121</v>
      </c>
      <c r="D12" s="80">
        <v>55</v>
      </c>
      <c r="E12" s="80">
        <v>38</v>
      </c>
      <c r="F12" s="80">
        <v>6</v>
      </c>
      <c r="G12" s="80">
        <v>0</v>
      </c>
      <c r="H12" s="80">
        <v>0</v>
      </c>
      <c r="I12" s="120">
        <v>0.94</v>
      </c>
      <c r="J12" s="115">
        <v>1081.8548000000001</v>
      </c>
      <c r="K12" s="115">
        <v>1673.4512</v>
      </c>
      <c r="L12" s="80">
        <v>8070602</v>
      </c>
      <c r="M12" s="81"/>
    </row>
    <row r="13" spans="1:14" s="76" customFormat="1" ht="30" x14ac:dyDescent="0.25">
      <c r="A13" s="77" t="s">
        <v>114</v>
      </c>
      <c r="B13" s="200" t="s">
        <v>122</v>
      </c>
      <c r="C13" s="77" t="s">
        <v>123</v>
      </c>
      <c r="D13" s="80">
        <v>36</v>
      </c>
      <c r="E13" s="80">
        <v>47</v>
      </c>
      <c r="F13" s="80">
        <v>15</v>
      </c>
      <c r="G13" s="80">
        <v>1</v>
      </c>
      <c r="H13" s="80">
        <v>1</v>
      </c>
      <c r="I13" s="120">
        <v>0.85</v>
      </c>
      <c r="J13" s="115">
        <v>3220.4209999999998</v>
      </c>
      <c r="K13" s="115">
        <v>4476.6678000000002</v>
      </c>
      <c r="L13" s="80">
        <v>21589751</v>
      </c>
      <c r="M13" s="81"/>
    </row>
    <row r="14" spans="1:14" s="76" customFormat="1" ht="15" x14ac:dyDescent="0.25">
      <c r="A14" s="77" t="s">
        <v>114</v>
      </c>
      <c r="B14" s="200" t="s">
        <v>124</v>
      </c>
      <c r="C14" s="77" t="s">
        <v>125</v>
      </c>
      <c r="D14" s="80">
        <v>42</v>
      </c>
      <c r="E14" s="80">
        <v>36</v>
      </c>
      <c r="F14" s="80">
        <v>18</v>
      </c>
      <c r="G14" s="80">
        <v>3</v>
      </c>
      <c r="H14" s="80">
        <v>1</v>
      </c>
      <c r="I14" s="120">
        <v>0.81</v>
      </c>
      <c r="J14" s="115">
        <v>4076.1201000000001</v>
      </c>
      <c r="K14" s="115">
        <v>5792.3010999999997</v>
      </c>
      <c r="L14" s="80">
        <v>27934700</v>
      </c>
      <c r="M14" s="81"/>
    </row>
    <row r="15" spans="1:14" s="76" customFormat="1" ht="15" x14ac:dyDescent="0.25">
      <c r="A15" s="77" t="s">
        <v>114</v>
      </c>
      <c r="B15" s="200" t="s">
        <v>126</v>
      </c>
      <c r="C15" s="77" t="s">
        <v>127</v>
      </c>
      <c r="D15" s="80">
        <v>48</v>
      </c>
      <c r="E15" s="80">
        <v>41</v>
      </c>
      <c r="F15" s="80">
        <v>10</v>
      </c>
      <c r="G15" s="80">
        <v>1</v>
      </c>
      <c r="H15" s="80">
        <v>0</v>
      </c>
      <c r="I15" s="120">
        <v>0.9</v>
      </c>
      <c r="J15" s="115">
        <v>3734.1858999999999</v>
      </c>
      <c r="K15" s="115">
        <v>5547.5046000000002</v>
      </c>
      <c r="L15" s="80">
        <v>26754111</v>
      </c>
      <c r="M15" s="81"/>
    </row>
    <row r="16" spans="1:14" s="76" customFormat="1" ht="15" x14ac:dyDescent="0.25">
      <c r="A16" s="77" t="s">
        <v>114</v>
      </c>
      <c r="B16" s="200" t="s">
        <v>128</v>
      </c>
      <c r="C16" s="77" t="s">
        <v>129</v>
      </c>
      <c r="D16" s="80">
        <v>39</v>
      </c>
      <c r="E16" s="80">
        <v>46</v>
      </c>
      <c r="F16" s="80">
        <v>13</v>
      </c>
      <c r="G16" s="80">
        <v>2</v>
      </c>
      <c r="H16" s="80">
        <v>1</v>
      </c>
      <c r="I16" s="120">
        <v>0.87</v>
      </c>
      <c r="J16" s="115">
        <v>808.38699999999994</v>
      </c>
      <c r="K16" s="115">
        <v>1136.8779</v>
      </c>
      <c r="L16" s="80">
        <v>5482855</v>
      </c>
      <c r="M16" s="81"/>
    </row>
    <row r="17" spans="1:13" s="76" customFormat="1" ht="15" x14ac:dyDescent="0.25">
      <c r="A17" s="77" t="s">
        <v>130</v>
      </c>
      <c r="B17" s="200" t="s">
        <v>131</v>
      </c>
      <c r="C17" s="77" t="s">
        <v>132</v>
      </c>
      <c r="D17" s="80">
        <v>51</v>
      </c>
      <c r="E17" s="80">
        <v>41</v>
      </c>
      <c r="F17" s="80">
        <v>8</v>
      </c>
      <c r="G17" s="80">
        <v>0</v>
      </c>
      <c r="H17" s="80">
        <v>0</v>
      </c>
      <c r="I17" s="120">
        <v>0.92</v>
      </c>
      <c r="J17" s="115">
        <v>1248.0296000000001</v>
      </c>
      <c r="K17" s="115">
        <v>1904.6815999999999</v>
      </c>
      <c r="L17" s="80">
        <v>9185764</v>
      </c>
      <c r="M17" s="81"/>
    </row>
    <row r="18" spans="1:13" s="76" customFormat="1" ht="15" x14ac:dyDescent="0.25">
      <c r="A18" s="77" t="s">
        <v>130</v>
      </c>
      <c r="B18" s="200" t="s">
        <v>133</v>
      </c>
      <c r="C18" s="77" t="s">
        <v>134</v>
      </c>
      <c r="D18" s="80">
        <v>51</v>
      </c>
      <c r="E18" s="80">
        <v>44</v>
      </c>
      <c r="F18" s="80">
        <v>5</v>
      </c>
      <c r="G18" s="80">
        <v>0</v>
      </c>
      <c r="H18" s="80">
        <v>0</v>
      </c>
      <c r="I18" s="120">
        <v>0.95</v>
      </c>
      <c r="J18" s="115">
        <v>2679.4477000000002</v>
      </c>
      <c r="K18" s="115">
        <v>4213.5164999999997</v>
      </c>
      <c r="L18" s="80">
        <v>20320651</v>
      </c>
      <c r="M18" s="81"/>
    </row>
    <row r="19" spans="1:13" s="76" customFormat="1" ht="15" x14ac:dyDescent="0.25">
      <c r="A19" s="77" t="s">
        <v>130</v>
      </c>
      <c r="B19" s="200" t="s">
        <v>135</v>
      </c>
      <c r="C19" s="77" t="s">
        <v>136</v>
      </c>
      <c r="D19" s="80">
        <v>49</v>
      </c>
      <c r="E19" s="80">
        <v>47</v>
      </c>
      <c r="F19" s="80">
        <v>4</v>
      </c>
      <c r="G19" s="80">
        <v>0</v>
      </c>
      <c r="H19" s="80">
        <v>0</v>
      </c>
      <c r="I19" s="120">
        <v>0.96</v>
      </c>
      <c r="J19" s="115">
        <v>2657.8562000000002</v>
      </c>
      <c r="K19" s="115">
        <v>4183.8969999999999</v>
      </c>
      <c r="L19" s="80">
        <v>20177804</v>
      </c>
      <c r="M19" s="81"/>
    </row>
    <row r="20" spans="1:13" s="76" customFormat="1" ht="15" x14ac:dyDescent="0.25">
      <c r="A20" s="77" t="s">
        <v>130</v>
      </c>
      <c r="B20" s="200" t="s">
        <v>137</v>
      </c>
      <c r="C20" s="77" t="s">
        <v>138</v>
      </c>
      <c r="D20" s="80">
        <v>49</v>
      </c>
      <c r="E20" s="80">
        <v>47</v>
      </c>
      <c r="F20" s="80">
        <v>4</v>
      </c>
      <c r="G20" s="80">
        <v>0</v>
      </c>
      <c r="H20" s="80">
        <v>0</v>
      </c>
      <c r="I20" s="120">
        <v>0.96</v>
      </c>
      <c r="J20" s="115">
        <v>1685.8896999999999</v>
      </c>
      <c r="K20" s="115">
        <v>2688.2815000000001</v>
      </c>
      <c r="L20" s="80">
        <v>12964854</v>
      </c>
      <c r="M20" s="81"/>
    </row>
    <row r="21" spans="1:13" s="76" customFormat="1" ht="15" x14ac:dyDescent="0.25">
      <c r="A21" s="77" t="s">
        <v>130</v>
      </c>
      <c r="B21" s="200" t="s">
        <v>139</v>
      </c>
      <c r="C21" s="77" t="s">
        <v>140</v>
      </c>
      <c r="D21" s="80">
        <v>41</v>
      </c>
      <c r="E21" s="80">
        <v>42</v>
      </c>
      <c r="F21" s="80">
        <v>14</v>
      </c>
      <c r="G21" s="80">
        <v>2</v>
      </c>
      <c r="H21" s="80">
        <v>1</v>
      </c>
      <c r="I21" s="120">
        <v>0.86</v>
      </c>
      <c r="J21" s="115">
        <v>2117.7719000000002</v>
      </c>
      <c r="K21" s="115">
        <v>3195.2692000000002</v>
      </c>
      <c r="L21" s="80">
        <v>15409919</v>
      </c>
      <c r="M21" s="81"/>
    </row>
    <row r="22" spans="1:13" s="76" customFormat="1" ht="15" x14ac:dyDescent="0.25">
      <c r="A22" s="77" t="s">
        <v>130</v>
      </c>
      <c r="B22" s="200" t="s">
        <v>141</v>
      </c>
      <c r="C22" s="77" t="s">
        <v>142</v>
      </c>
      <c r="D22" s="80">
        <v>42</v>
      </c>
      <c r="E22" s="80">
        <v>48</v>
      </c>
      <c r="F22" s="80">
        <v>9</v>
      </c>
      <c r="G22" s="80">
        <v>1</v>
      </c>
      <c r="H22" s="80">
        <v>0</v>
      </c>
      <c r="I22" s="120">
        <v>0.91</v>
      </c>
      <c r="J22" s="115">
        <v>6319.6572999999999</v>
      </c>
      <c r="K22" s="115">
        <v>9778.1301999999996</v>
      </c>
      <c r="L22" s="80">
        <v>47157273</v>
      </c>
      <c r="M22" s="81"/>
    </row>
    <row r="23" spans="1:13" s="76" customFormat="1" ht="15" x14ac:dyDescent="0.25">
      <c r="A23" s="77" t="s">
        <v>143</v>
      </c>
      <c r="B23" s="200" t="s">
        <v>144</v>
      </c>
      <c r="C23" s="77" t="s">
        <v>145</v>
      </c>
      <c r="D23" s="80">
        <v>39</v>
      </c>
      <c r="E23" s="80">
        <v>47</v>
      </c>
      <c r="F23" s="80">
        <v>11</v>
      </c>
      <c r="G23" s="80">
        <v>3</v>
      </c>
      <c r="H23" s="80">
        <v>0</v>
      </c>
      <c r="I23" s="120">
        <v>0.89</v>
      </c>
      <c r="J23" s="115">
        <v>531.41830000000004</v>
      </c>
      <c r="K23" s="115">
        <v>638.35609999999997</v>
      </c>
      <c r="L23" s="80">
        <v>3078618</v>
      </c>
      <c r="M23" s="81"/>
    </row>
    <row r="24" spans="1:13" s="76" customFormat="1" ht="15" x14ac:dyDescent="0.25">
      <c r="A24" s="77" t="s">
        <v>143</v>
      </c>
      <c r="B24" s="200" t="s">
        <v>146</v>
      </c>
      <c r="C24" s="77" t="s">
        <v>147</v>
      </c>
      <c r="D24" s="80">
        <v>38</v>
      </c>
      <c r="E24" s="80">
        <v>46</v>
      </c>
      <c r="F24" s="80">
        <v>14</v>
      </c>
      <c r="G24" s="80">
        <v>2</v>
      </c>
      <c r="H24" s="80">
        <v>0</v>
      </c>
      <c r="I24" s="120">
        <v>0.86</v>
      </c>
      <c r="J24" s="115">
        <v>1041.2570000000001</v>
      </c>
      <c r="K24" s="115">
        <v>1221.951</v>
      </c>
      <c r="L24" s="80">
        <v>5893141</v>
      </c>
      <c r="M24" s="81"/>
    </row>
    <row r="25" spans="1:13" s="76" customFormat="1" ht="15" x14ac:dyDescent="0.25">
      <c r="A25" s="77" t="s">
        <v>143</v>
      </c>
      <c r="B25" s="200" t="s">
        <v>148</v>
      </c>
      <c r="C25" s="77" t="s">
        <v>149</v>
      </c>
      <c r="D25" s="80">
        <v>48</v>
      </c>
      <c r="E25" s="80">
        <v>39</v>
      </c>
      <c r="F25" s="80">
        <v>12</v>
      </c>
      <c r="G25" s="80">
        <v>1</v>
      </c>
      <c r="H25" s="80">
        <v>0</v>
      </c>
      <c r="I25" s="120">
        <v>0.88</v>
      </c>
      <c r="J25" s="115">
        <v>339.27960000000002</v>
      </c>
      <c r="K25" s="115">
        <v>393.96039999999999</v>
      </c>
      <c r="L25" s="80">
        <v>1899967</v>
      </c>
      <c r="M25" s="81"/>
    </row>
    <row r="26" spans="1:13" s="76" customFormat="1" ht="15" x14ac:dyDescent="0.25">
      <c r="A26" s="77" t="s">
        <v>143</v>
      </c>
      <c r="B26" s="200" t="s">
        <v>150</v>
      </c>
      <c r="C26" s="77" t="s">
        <v>151</v>
      </c>
      <c r="D26" s="80">
        <v>43</v>
      </c>
      <c r="E26" s="80">
        <v>50</v>
      </c>
      <c r="F26" s="80">
        <v>7</v>
      </c>
      <c r="G26" s="80">
        <v>1</v>
      </c>
      <c r="H26" s="80">
        <v>0</v>
      </c>
      <c r="I26" s="120">
        <v>0.93</v>
      </c>
      <c r="J26" s="115">
        <v>255.23240000000001</v>
      </c>
      <c r="K26" s="115">
        <v>253.05350000000001</v>
      </c>
      <c r="L26" s="80">
        <v>1220407</v>
      </c>
      <c r="M26" s="81"/>
    </row>
    <row r="27" spans="1:13" s="76" customFormat="1" ht="15" x14ac:dyDescent="0.25">
      <c r="A27" s="77" t="s">
        <v>143</v>
      </c>
      <c r="B27" s="200" t="s">
        <v>152</v>
      </c>
      <c r="C27" s="77" t="s">
        <v>153</v>
      </c>
      <c r="D27" s="80">
        <v>36</v>
      </c>
      <c r="E27" s="80">
        <v>44</v>
      </c>
      <c r="F27" s="80">
        <v>18</v>
      </c>
      <c r="G27" s="80">
        <v>2</v>
      </c>
      <c r="H27" s="80">
        <v>0</v>
      </c>
      <c r="I27" s="120">
        <v>0.82</v>
      </c>
      <c r="J27" s="115">
        <v>1881.1389999999999</v>
      </c>
      <c r="K27" s="115">
        <v>1480.1538</v>
      </c>
      <c r="L27" s="80">
        <v>7138377</v>
      </c>
      <c r="M27" s="81"/>
    </row>
    <row r="28" spans="1:13" s="76" customFormat="1" ht="15" x14ac:dyDescent="0.25">
      <c r="A28" s="77" t="s">
        <v>143</v>
      </c>
      <c r="B28" s="200" t="s">
        <v>154</v>
      </c>
      <c r="C28" s="77" t="s">
        <v>155</v>
      </c>
      <c r="D28" s="80">
        <v>39</v>
      </c>
      <c r="E28" s="80">
        <v>39</v>
      </c>
      <c r="F28" s="80">
        <v>20</v>
      </c>
      <c r="G28" s="80">
        <v>2</v>
      </c>
      <c r="H28" s="80">
        <v>0</v>
      </c>
      <c r="I28" s="120">
        <v>0.8</v>
      </c>
      <c r="J28" s="115">
        <v>877.20740000000001</v>
      </c>
      <c r="K28" s="115">
        <v>712.30460000000005</v>
      </c>
      <c r="L28" s="80">
        <v>3435248</v>
      </c>
      <c r="M28" s="81"/>
    </row>
    <row r="29" spans="1:13" s="76" customFormat="1" ht="15" x14ac:dyDescent="0.25">
      <c r="A29" s="77" t="s">
        <v>143</v>
      </c>
      <c r="B29" s="200" t="s">
        <v>156</v>
      </c>
      <c r="C29" s="77" t="s">
        <v>157</v>
      </c>
      <c r="D29" s="80">
        <v>37</v>
      </c>
      <c r="E29" s="80">
        <v>47</v>
      </c>
      <c r="F29" s="80">
        <v>15</v>
      </c>
      <c r="G29" s="80">
        <v>1</v>
      </c>
      <c r="H29" s="80">
        <v>0</v>
      </c>
      <c r="I29" s="120">
        <v>0.85</v>
      </c>
      <c r="J29" s="115">
        <v>906.40170000000001</v>
      </c>
      <c r="K29" s="115">
        <v>789.1626</v>
      </c>
      <c r="L29" s="80">
        <v>3805916</v>
      </c>
      <c r="M29" s="81"/>
    </row>
    <row r="30" spans="1:13" s="76" customFormat="1" ht="15" x14ac:dyDescent="0.25">
      <c r="A30" s="77" t="s">
        <v>143</v>
      </c>
      <c r="B30" s="200" t="s">
        <v>158</v>
      </c>
      <c r="C30" s="77" t="s">
        <v>159</v>
      </c>
      <c r="D30" s="80">
        <v>33</v>
      </c>
      <c r="E30" s="80">
        <v>42</v>
      </c>
      <c r="F30" s="80">
        <v>21</v>
      </c>
      <c r="G30" s="80">
        <v>4</v>
      </c>
      <c r="H30" s="80">
        <v>0</v>
      </c>
      <c r="I30" s="120">
        <v>0.78</v>
      </c>
      <c r="J30" s="115">
        <v>1188.7650000000001</v>
      </c>
      <c r="K30" s="115">
        <v>960.33860000000004</v>
      </c>
      <c r="L30" s="80">
        <v>4631455</v>
      </c>
      <c r="M30" s="81"/>
    </row>
    <row r="31" spans="1:13" s="76" customFormat="1" ht="15" x14ac:dyDescent="0.25">
      <c r="A31" s="77" t="s">
        <v>143</v>
      </c>
      <c r="B31" s="200" t="s">
        <v>160</v>
      </c>
      <c r="C31" s="77" t="s">
        <v>161</v>
      </c>
      <c r="D31" s="80">
        <v>41</v>
      </c>
      <c r="E31" s="80">
        <v>38</v>
      </c>
      <c r="F31" s="80">
        <v>19</v>
      </c>
      <c r="G31" s="80">
        <v>2</v>
      </c>
      <c r="H31" s="80">
        <v>0</v>
      </c>
      <c r="I31" s="120">
        <v>0.81</v>
      </c>
      <c r="J31" s="115">
        <v>501.0163</v>
      </c>
      <c r="K31" s="115">
        <v>423.84660000000002</v>
      </c>
      <c r="L31" s="80">
        <v>2044099</v>
      </c>
      <c r="M31" s="81"/>
    </row>
    <row r="32" spans="1:13" s="76" customFormat="1" ht="15" x14ac:dyDescent="0.25">
      <c r="A32" s="77" t="s">
        <v>143</v>
      </c>
      <c r="B32" s="200" t="s">
        <v>162</v>
      </c>
      <c r="C32" s="77" t="s">
        <v>163</v>
      </c>
      <c r="D32" s="80">
        <v>41</v>
      </c>
      <c r="E32" s="80">
        <v>42</v>
      </c>
      <c r="F32" s="80">
        <v>17</v>
      </c>
      <c r="G32" s="80">
        <v>1</v>
      </c>
      <c r="H32" s="80">
        <v>0</v>
      </c>
      <c r="I32" s="120">
        <v>0.83</v>
      </c>
      <c r="J32" s="115">
        <v>394.90370000000001</v>
      </c>
      <c r="K32" s="115">
        <v>343.94589999999999</v>
      </c>
      <c r="L32" s="80">
        <v>1658756</v>
      </c>
      <c r="M32" s="81"/>
    </row>
    <row r="33" spans="1:13" s="76" customFormat="1" ht="15" x14ac:dyDescent="0.25">
      <c r="A33" s="77" t="s">
        <v>143</v>
      </c>
      <c r="B33" s="200" t="s">
        <v>164</v>
      </c>
      <c r="C33" s="77" t="s">
        <v>165</v>
      </c>
      <c r="D33" s="80">
        <v>39</v>
      </c>
      <c r="E33" s="80">
        <v>34</v>
      </c>
      <c r="F33" s="80">
        <v>20</v>
      </c>
      <c r="G33" s="80">
        <v>7</v>
      </c>
      <c r="H33" s="80">
        <v>1</v>
      </c>
      <c r="I33" s="120">
        <v>0.78</v>
      </c>
      <c r="J33" s="115">
        <v>2339.2685000000001</v>
      </c>
      <c r="K33" s="115">
        <v>1863.2014999999999</v>
      </c>
      <c r="L33" s="80">
        <v>8985716</v>
      </c>
      <c r="M33" s="81"/>
    </row>
    <row r="34" spans="1:13" s="76" customFormat="1" ht="15" x14ac:dyDescent="0.25">
      <c r="A34" s="77" t="s">
        <v>143</v>
      </c>
      <c r="B34" s="200" t="s">
        <v>166</v>
      </c>
      <c r="C34" s="77" t="s">
        <v>167</v>
      </c>
      <c r="D34" s="80">
        <v>36</v>
      </c>
      <c r="E34" s="80">
        <v>48</v>
      </c>
      <c r="F34" s="80">
        <v>15</v>
      </c>
      <c r="G34" s="80">
        <v>1</v>
      </c>
      <c r="H34" s="80">
        <v>0</v>
      </c>
      <c r="I34" s="120">
        <v>0.85</v>
      </c>
      <c r="J34" s="115">
        <v>919.82230000000004</v>
      </c>
      <c r="K34" s="115">
        <v>1029.213</v>
      </c>
      <c r="L34" s="80">
        <v>4963612</v>
      </c>
      <c r="M34" s="81"/>
    </row>
    <row r="35" spans="1:13" s="76" customFormat="1" ht="15" x14ac:dyDescent="0.25">
      <c r="A35" s="77" t="s">
        <v>168</v>
      </c>
      <c r="B35" s="200" t="s">
        <v>169</v>
      </c>
      <c r="C35" s="77" t="s">
        <v>170</v>
      </c>
      <c r="D35" s="80">
        <v>45</v>
      </c>
      <c r="E35" s="80">
        <v>42</v>
      </c>
      <c r="F35" s="80">
        <v>12</v>
      </c>
      <c r="G35" s="80">
        <v>1</v>
      </c>
      <c r="H35" s="80">
        <v>0</v>
      </c>
      <c r="I35" s="120">
        <v>0.88</v>
      </c>
      <c r="J35" s="115">
        <v>285.04340000000002</v>
      </c>
      <c r="K35" s="115">
        <v>261.70269999999999</v>
      </c>
      <c r="L35" s="80">
        <v>1262121</v>
      </c>
      <c r="M35" s="81"/>
    </row>
    <row r="36" spans="1:13" s="76" customFormat="1" ht="15" x14ac:dyDescent="0.25">
      <c r="A36" s="77" t="s">
        <v>168</v>
      </c>
      <c r="B36" s="200" t="s">
        <v>171</v>
      </c>
      <c r="C36" s="77" t="s">
        <v>172</v>
      </c>
      <c r="D36" s="80">
        <v>43</v>
      </c>
      <c r="E36" s="80">
        <v>39</v>
      </c>
      <c r="F36" s="80">
        <v>16</v>
      </c>
      <c r="G36" s="80">
        <v>1</v>
      </c>
      <c r="H36" s="80">
        <v>0</v>
      </c>
      <c r="I36" s="120">
        <v>0.84</v>
      </c>
      <c r="J36" s="115">
        <v>671.50109999999995</v>
      </c>
      <c r="K36" s="115">
        <v>578.12049999999999</v>
      </c>
      <c r="L36" s="80">
        <v>2788120</v>
      </c>
      <c r="M36" s="81"/>
    </row>
    <row r="37" spans="1:13" s="76" customFormat="1" ht="15" x14ac:dyDescent="0.25">
      <c r="A37" s="77" t="s">
        <v>168</v>
      </c>
      <c r="B37" s="200" t="s">
        <v>173</v>
      </c>
      <c r="C37" s="77" t="s">
        <v>174</v>
      </c>
      <c r="D37" s="80">
        <v>48</v>
      </c>
      <c r="E37" s="80">
        <v>39</v>
      </c>
      <c r="F37" s="80">
        <v>12</v>
      </c>
      <c r="G37" s="80">
        <v>1</v>
      </c>
      <c r="H37" s="80">
        <v>0</v>
      </c>
      <c r="I37" s="120">
        <v>0.88</v>
      </c>
      <c r="J37" s="115">
        <v>1581.8848</v>
      </c>
      <c r="K37" s="115">
        <v>1432.6619000000001</v>
      </c>
      <c r="L37" s="80">
        <v>6909342</v>
      </c>
      <c r="M37" s="81"/>
    </row>
    <row r="38" spans="1:13" s="76" customFormat="1" ht="15" x14ac:dyDescent="0.25">
      <c r="A38" s="77" t="s">
        <v>168</v>
      </c>
      <c r="B38" s="200" t="s">
        <v>175</v>
      </c>
      <c r="C38" s="77" t="s">
        <v>176</v>
      </c>
      <c r="D38" s="80">
        <v>44</v>
      </c>
      <c r="E38" s="80">
        <v>37</v>
      </c>
      <c r="F38" s="80">
        <v>17</v>
      </c>
      <c r="G38" s="80">
        <v>2</v>
      </c>
      <c r="H38" s="80">
        <v>0</v>
      </c>
      <c r="I38" s="120">
        <v>0.83</v>
      </c>
      <c r="J38" s="115">
        <v>1361.6575</v>
      </c>
      <c r="K38" s="115">
        <v>1173.8936000000001</v>
      </c>
      <c r="L38" s="80">
        <v>5661366</v>
      </c>
      <c r="M38" s="81"/>
    </row>
    <row r="39" spans="1:13" s="76" customFormat="1" ht="15" x14ac:dyDescent="0.25">
      <c r="A39" s="77" t="s">
        <v>168</v>
      </c>
      <c r="B39" s="200" t="s">
        <v>177</v>
      </c>
      <c r="C39" s="77" t="s">
        <v>178</v>
      </c>
      <c r="D39" s="80">
        <v>46</v>
      </c>
      <c r="E39" s="80">
        <v>38</v>
      </c>
      <c r="F39" s="80">
        <v>14</v>
      </c>
      <c r="G39" s="80">
        <v>2</v>
      </c>
      <c r="H39" s="80">
        <v>0</v>
      </c>
      <c r="I39" s="120">
        <v>0.86</v>
      </c>
      <c r="J39" s="115">
        <v>293.1241</v>
      </c>
      <c r="K39" s="115">
        <v>255.35050000000001</v>
      </c>
      <c r="L39" s="80">
        <v>1231488</v>
      </c>
      <c r="M39" s="81"/>
    </row>
    <row r="40" spans="1:13" s="76" customFormat="1" ht="15" x14ac:dyDescent="0.25">
      <c r="A40" s="77" t="s">
        <v>168</v>
      </c>
      <c r="B40" s="200" t="s">
        <v>179</v>
      </c>
      <c r="C40" s="77" t="s">
        <v>180</v>
      </c>
      <c r="D40" s="80">
        <v>41</v>
      </c>
      <c r="E40" s="80">
        <v>40</v>
      </c>
      <c r="F40" s="80">
        <v>16</v>
      </c>
      <c r="G40" s="80">
        <v>2</v>
      </c>
      <c r="H40" s="80">
        <v>1</v>
      </c>
      <c r="I40" s="120">
        <v>0.84</v>
      </c>
      <c r="J40" s="115">
        <v>472.37240000000003</v>
      </c>
      <c r="K40" s="115">
        <v>401.1454</v>
      </c>
      <c r="L40" s="80">
        <v>1934614</v>
      </c>
      <c r="M40" s="81"/>
    </row>
    <row r="41" spans="1:13" s="76" customFormat="1" ht="15" x14ac:dyDescent="0.25">
      <c r="A41" s="77" t="s">
        <v>168</v>
      </c>
      <c r="B41" s="200" t="s">
        <v>181</v>
      </c>
      <c r="C41" s="77" t="s">
        <v>182</v>
      </c>
      <c r="D41" s="80">
        <v>39</v>
      </c>
      <c r="E41" s="80">
        <v>41</v>
      </c>
      <c r="F41" s="80">
        <v>18</v>
      </c>
      <c r="G41" s="80">
        <v>2</v>
      </c>
      <c r="H41" s="80">
        <v>0</v>
      </c>
      <c r="I41" s="120">
        <v>0.82</v>
      </c>
      <c r="J41" s="115">
        <v>426.22230000000002</v>
      </c>
      <c r="K41" s="115">
        <v>350.90789999999998</v>
      </c>
      <c r="L41" s="80">
        <v>1692333</v>
      </c>
      <c r="M41" s="81"/>
    </row>
    <row r="42" spans="1:13" s="76" customFormat="1" ht="15" x14ac:dyDescent="0.25">
      <c r="A42" s="77" t="s">
        <v>168</v>
      </c>
      <c r="B42" s="200" t="s">
        <v>183</v>
      </c>
      <c r="C42" s="77" t="s">
        <v>184</v>
      </c>
      <c r="D42" s="80">
        <v>37</v>
      </c>
      <c r="E42" s="80">
        <v>43</v>
      </c>
      <c r="F42" s="80">
        <v>17</v>
      </c>
      <c r="G42" s="80">
        <v>2</v>
      </c>
      <c r="H42" s="80">
        <v>0</v>
      </c>
      <c r="I42" s="120">
        <v>0.82</v>
      </c>
      <c r="J42" s="115">
        <v>1155.6786999999999</v>
      </c>
      <c r="K42" s="115">
        <v>1291.2547999999999</v>
      </c>
      <c r="L42" s="80">
        <v>6227369</v>
      </c>
      <c r="M42" s="81"/>
    </row>
    <row r="43" spans="1:13" s="76" customFormat="1" ht="30" x14ac:dyDescent="0.25">
      <c r="A43" s="77" t="s">
        <v>168</v>
      </c>
      <c r="B43" s="200" t="s">
        <v>185</v>
      </c>
      <c r="C43" s="77" t="s">
        <v>186</v>
      </c>
      <c r="D43" s="80">
        <v>40</v>
      </c>
      <c r="E43" s="80">
        <v>35</v>
      </c>
      <c r="F43" s="80">
        <v>21</v>
      </c>
      <c r="G43" s="80">
        <v>4</v>
      </c>
      <c r="H43" s="80">
        <v>0</v>
      </c>
      <c r="I43" s="120">
        <v>0.78</v>
      </c>
      <c r="J43" s="115">
        <v>1069.5695000000001</v>
      </c>
      <c r="K43" s="115">
        <v>1152.5282</v>
      </c>
      <c r="L43" s="80">
        <v>5558329</v>
      </c>
      <c r="M43" s="81"/>
    </row>
    <row r="44" spans="1:13" s="76" customFormat="1" ht="30" x14ac:dyDescent="0.25">
      <c r="A44" s="77" t="s">
        <v>168</v>
      </c>
      <c r="B44" s="200" t="s">
        <v>187</v>
      </c>
      <c r="C44" s="77" t="s">
        <v>188</v>
      </c>
      <c r="D44" s="80">
        <v>38</v>
      </c>
      <c r="E44" s="80">
        <v>41</v>
      </c>
      <c r="F44" s="80">
        <v>19</v>
      </c>
      <c r="G44" s="80">
        <v>2</v>
      </c>
      <c r="H44" s="80">
        <v>0</v>
      </c>
      <c r="I44" s="120">
        <v>0.81</v>
      </c>
      <c r="J44" s="115">
        <v>630.43910000000005</v>
      </c>
      <c r="K44" s="115">
        <v>528.24919999999997</v>
      </c>
      <c r="L44" s="80">
        <v>2547599</v>
      </c>
      <c r="M44" s="81"/>
    </row>
    <row r="45" spans="1:13" s="76" customFormat="1" ht="15" x14ac:dyDescent="0.25">
      <c r="A45" s="77"/>
      <c r="B45" s="200"/>
      <c r="C45" s="77"/>
      <c r="D45" s="80"/>
      <c r="E45" s="80"/>
      <c r="F45" s="80"/>
      <c r="G45" s="80"/>
      <c r="H45" s="80"/>
      <c r="I45" s="120"/>
      <c r="J45" s="115"/>
      <c r="K45" s="115"/>
      <c r="L45" s="80"/>
      <c r="M45" s="81"/>
    </row>
    <row r="46" spans="1:13" s="76" customFormat="1" ht="15" x14ac:dyDescent="0.25">
      <c r="A46" s="77"/>
      <c r="B46" s="200"/>
      <c r="C46" s="77"/>
      <c r="D46" s="80"/>
      <c r="E46" s="80"/>
      <c r="F46" s="80"/>
      <c r="G46" s="80"/>
      <c r="H46" s="80"/>
      <c r="I46" s="120"/>
      <c r="J46" s="115"/>
      <c r="K46" s="115"/>
      <c r="L46" s="80"/>
      <c r="M46" s="81"/>
    </row>
    <row r="47" spans="1:13" s="76" customFormat="1" ht="15" x14ac:dyDescent="0.25">
      <c r="A47" s="77"/>
      <c r="B47" s="200"/>
      <c r="C47" s="77"/>
      <c r="D47" s="80"/>
      <c r="E47" s="80"/>
      <c r="F47" s="80"/>
      <c r="G47" s="80"/>
      <c r="H47" s="80"/>
      <c r="I47" s="120"/>
      <c r="J47" s="115"/>
      <c r="K47" s="115"/>
      <c r="L47" s="80"/>
      <c r="M47" s="81"/>
    </row>
    <row r="48" spans="1:13" s="76" customFormat="1" ht="15" x14ac:dyDescent="0.25">
      <c r="A48" s="77"/>
      <c r="B48" s="200"/>
      <c r="C48" s="77"/>
      <c r="D48" s="80"/>
      <c r="E48" s="80"/>
      <c r="F48" s="80"/>
      <c r="G48" s="80"/>
      <c r="H48" s="80"/>
      <c r="I48" s="120"/>
      <c r="J48" s="115"/>
      <c r="K48" s="115"/>
      <c r="L48" s="80"/>
      <c r="M48" s="81"/>
    </row>
    <row r="49" spans="1:13" s="76" customFormat="1" ht="15" x14ac:dyDescent="0.25">
      <c r="A49" s="77"/>
      <c r="B49" s="200"/>
      <c r="C49" s="77"/>
      <c r="D49" s="80"/>
      <c r="E49" s="80"/>
      <c r="F49" s="80"/>
      <c r="G49" s="80"/>
      <c r="H49" s="80"/>
      <c r="I49" s="120"/>
      <c r="J49" s="115"/>
      <c r="K49" s="115"/>
      <c r="L49" s="80"/>
      <c r="M49" s="81"/>
    </row>
    <row r="50" spans="1:13" s="76" customFormat="1" ht="15" x14ac:dyDescent="0.25">
      <c r="A50" s="77"/>
      <c r="B50" s="200"/>
      <c r="C50" s="77"/>
      <c r="D50" s="80"/>
      <c r="E50" s="80"/>
      <c r="F50" s="80"/>
      <c r="G50" s="80"/>
      <c r="H50" s="80"/>
      <c r="I50" s="120"/>
      <c r="J50" s="115"/>
      <c r="K50" s="115"/>
      <c r="L50" s="80"/>
      <c r="M50" s="81"/>
    </row>
    <row r="51" spans="1:13" s="76" customFormat="1" ht="15" x14ac:dyDescent="0.25">
      <c r="A51" s="77"/>
      <c r="B51" s="200"/>
      <c r="C51" s="77"/>
      <c r="D51" s="80"/>
      <c r="E51" s="80"/>
      <c r="F51" s="80"/>
      <c r="G51" s="80"/>
      <c r="H51" s="80"/>
      <c r="I51" s="120"/>
      <c r="J51" s="115"/>
      <c r="K51" s="115"/>
      <c r="L51" s="80"/>
      <c r="M51" s="81"/>
    </row>
    <row r="52" spans="1:13" s="76" customFormat="1" ht="15" x14ac:dyDescent="0.25">
      <c r="A52" s="77"/>
      <c r="B52" s="200"/>
      <c r="C52" s="77"/>
      <c r="D52" s="80"/>
      <c r="E52" s="80"/>
      <c r="F52" s="80"/>
      <c r="G52" s="80"/>
      <c r="H52" s="80"/>
      <c r="I52" s="120"/>
      <c r="J52" s="115"/>
      <c r="K52" s="115"/>
      <c r="L52" s="80"/>
      <c r="M52" s="81"/>
    </row>
    <row r="53" spans="1:13" s="76" customFormat="1" ht="15" x14ac:dyDescent="0.25">
      <c r="A53" s="77"/>
      <c r="B53" s="200"/>
      <c r="C53" s="77"/>
      <c r="D53" s="80"/>
      <c r="E53" s="80"/>
      <c r="F53" s="80"/>
      <c r="G53" s="80"/>
      <c r="H53" s="80"/>
      <c r="I53" s="120"/>
      <c r="J53" s="115"/>
      <c r="K53" s="115"/>
      <c r="L53" s="80"/>
      <c r="M53" s="81"/>
    </row>
    <row r="54" spans="1:13" s="76" customFormat="1" ht="15" x14ac:dyDescent="0.25">
      <c r="A54" s="77"/>
      <c r="B54" s="200"/>
      <c r="C54" s="77"/>
      <c r="D54" s="80"/>
      <c r="E54" s="80"/>
      <c r="F54" s="80"/>
      <c r="G54" s="80"/>
      <c r="H54" s="80"/>
      <c r="I54" s="120"/>
      <c r="J54" s="115"/>
      <c r="K54" s="115"/>
      <c r="L54" s="80"/>
      <c r="M54" s="81"/>
    </row>
    <row r="55" spans="1:13" s="76" customFormat="1" ht="15" x14ac:dyDescent="0.25">
      <c r="A55" s="77"/>
      <c r="B55" s="200"/>
      <c r="C55" s="77"/>
      <c r="D55" s="80"/>
      <c r="E55" s="80"/>
      <c r="F55" s="80"/>
      <c r="G55" s="80"/>
      <c r="H55" s="80"/>
      <c r="I55" s="120"/>
      <c r="J55" s="115"/>
      <c r="K55" s="115"/>
      <c r="L55" s="80"/>
      <c r="M55" s="81"/>
    </row>
    <row r="56" spans="1:13" s="76" customFormat="1" ht="15" x14ac:dyDescent="0.25">
      <c r="A56" s="77"/>
      <c r="B56" s="200"/>
      <c r="C56" s="77"/>
      <c r="D56" s="80"/>
      <c r="E56" s="80"/>
      <c r="F56" s="80"/>
      <c r="G56" s="80"/>
      <c r="H56" s="80"/>
      <c r="I56" s="120"/>
      <c r="J56" s="115"/>
      <c r="K56" s="115"/>
      <c r="L56" s="80"/>
      <c r="M56" s="81"/>
    </row>
    <row r="57" spans="1:13" s="76" customFormat="1" ht="15" x14ac:dyDescent="0.25">
      <c r="A57" s="77"/>
      <c r="B57" s="200"/>
      <c r="C57" s="77"/>
      <c r="D57" s="80"/>
      <c r="E57" s="80"/>
      <c r="F57" s="80"/>
      <c r="G57" s="80"/>
      <c r="H57" s="80"/>
      <c r="I57" s="120"/>
      <c r="J57" s="115"/>
      <c r="K57" s="115"/>
      <c r="L57" s="80"/>
      <c r="M57" s="81"/>
    </row>
    <row r="58" spans="1:13" s="76" customFormat="1" ht="15" x14ac:dyDescent="0.25">
      <c r="A58" s="77"/>
      <c r="B58" s="200"/>
      <c r="C58" s="77"/>
      <c r="D58" s="80"/>
      <c r="E58" s="80"/>
      <c r="F58" s="80"/>
      <c r="G58" s="80"/>
      <c r="H58" s="80"/>
      <c r="I58" s="120"/>
      <c r="J58" s="115"/>
      <c r="K58" s="115"/>
      <c r="L58" s="80"/>
      <c r="M58" s="81"/>
    </row>
    <row r="59" spans="1:13" s="76" customFormat="1" ht="15" x14ac:dyDescent="0.25">
      <c r="A59" s="77"/>
      <c r="B59" s="200"/>
      <c r="C59" s="77"/>
      <c r="D59" s="80"/>
      <c r="E59" s="80"/>
      <c r="F59" s="80"/>
      <c r="G59" s="80"/>
      <c r="H59" s="80"/>
      <c r="I59" s="120"/>
      <c r="J59" s="115"/>
      <c r="K59" s="115"/>
      <c r="L59" s="80"/>
      <c r="M59" s="81"/>
    </row>
    <row r="60" spans="1:13" s="76" customFormat="1" ht="15" x14ac:dyDescent="0.25">
      <c r="A60" s="77"/>
      <c r="B60" s="200"/>
      <c r="C60" s="77"/>
      <c r="D60" s="80"/>
      <c r="E60" s="80"/>
      <c r="F60" s="80"/>
      <c r="G60" s="80"/>
      <c r="H60" s="80"/>
      <c r="I60" s="120"/>
      <c r="J60" s="115"/>
      <c r="K60" s="115"/>
      <c r="L60" s="80"/>
      <c r="M60" s="81"/>
    </row>
    <row r="61" spans="1:13" s="76" customFormat="1" ht="15" x14ac:dyDescent="0.25">
      <c r="A61" s="77"/>
      <c r="B61" s="200"/>
      <c r="C61" s="77"/>
      <c r="D61" s="80"/>
      <c r="E61" s="80"/>
      <c r="F61" s="80"/>
      <c r="G61" s="80"/>
      <c r="H61" s="80"/>
      <c r="I61" s="120"/>
      <c r="J61" s="115"/>
      <c r="K61" s="115"/>
      <c r="L61" s="80"/>
      <c r="M61" s="81"/>
    </row>
    <row r="62" spans="1:13" s="76" customFormat="1" ht="15" x14ac:dyDescent="0.25">
      <c r="A62" s="77"/>
      <c r="B62" s="200"/>
      <c r="C62" s="77"/>
      <c r="D62" s="80"/>
      <c r="E62" s="80"/>
      <c r="F62" s="80"/>
      <c r="G62" s="80"/>
      <c r="H62" s="80"/>
      <c r="I62" s="120"/>
      <c r="J62" s="115"/>
      <c r="K62" s="115"/>
      <c r="L62" s="80"/>
      <c r="M62" s="81"/>
    </row>
    <row r="63" spans="1:13" s="76" customFormat="1" ht="15" x14ac:dyDescent="0.25">
      <c r="A63" s="77"/>
      <c r="B63" s="200"/>
      <c r="C63" s="77"/>
      <c r="D63" s="80"/>
      <c r="E63" s="80"/>
      <c r="F63" s="80"/>
      <c r="G63" s="80"/>
      <c r="H63" s="80"/>
      <c r="I63" s="120"/>
      <c r="J63" s="115"/>
      <c r="K63" s="115"/>
      <c r="L63" s="80"/>
      <c r="M63" s="81"/>
    </row>
    <row r="64" spans="1:13" s="76" customFormat="1" ht="15" x14ac:dyDescent="0.25">
      <c r="A64" s="77"/>
      <c r="B64" s="200"/>
      <c r="C64" s="77"/>
      <c r="D64" s="80"/>
      <c r="E64" s="80"/>
      <c r="F64" s="80"/>
      <c r="G64" s="80"/>
      <c r="H64" s="80"/>
      <c r="I64" s="120"/>
      <c r="J64" s="115"/>
      <c r="K64" s="115"/>
      <c r="L64" s="80"/>
      <c r="M64" s="81"/>
    </row>
    <row r="65" spans="1:13" s="76" customFormat="1" ht="15" x14ac:dyDescent="0.25">
      <c r="A65" s="77"/>
      <c r="B65" s="200"/>
      <c r="C65" s="77"/>
      <c r="D65" s="80"/>
      <c r="E65" s="80"/>
      <c r="F65" s="80"/>
      <c r="G65" s="80"/>
      <c r="H65" s="80"/>
      <c r="I65" s="120"/>
      <c r="J65" s="115"/>
      <c r="K65" s="115"/>
      <c r="L65" s="80"/>
      <c r="M65" s="81"/>
    </row>
    <row r="66" spans="1:13" s="76" customFormat="1" ht="15" x14ac:dyDescent="0.25">
      <c r="A66" s="77"/>
      <c r="B66" s="200"/>
      <c r="C66" s="77"/>
      <c r="D66" s="80"/>
      <c r="E66" s="80"/>
      <c r="F66" s="80"/>
      <c r="G66" s="80"/>
      <c r="H66" s="80"/>
      <c r="I66" s="120"/>
      <c r="J66" s="115"/>
      <c r="K66" s="115"/>
      <c r="L66" s="80"/>
      <c r="M66" s="81"/>
    </row>
    <row r="67" spans="1:13" s="76" customFormat="1" ht="15" x14ac:dyDescent="0.25">
      <c r="A67" s="77"/>
      <c r="B67" s="200"/>
      <c r="C67" s="77"/>
      <c r="D67" s="80"/>
      <c r="E67" s="80"/>
      <c r="F67" s="80"/>
      <c r="G67" s="80"/>
      <c r="H67" s="80"/>
      <c r="I67" s="120"/>
      <c r="J67" s="115"/>
      <c r="K67" s="115"/>
      <c r="L67" s="80"/>
      <c r="M67" s="81"/>
    </row>
    <row r="68" spans="1:13" s="76" customFormat="1" ht="15" x14ac:dyDescent="0.25">
      <c r="A68" s="77"/>
      <c r="B68" s="200"/>
      <c r="C68" s="77"/>
      <c r="D68" s="80"/>
      <c r="E68" s="80"/>
      <c r="F68" s="80"/>
      <c r="G68" s="80"/>
      <c r="H68" s="80"/>
      <c r="I68" s="120"/>
      <c r="J68" s="115"/>
      <c r="K68" s="115"/>
      <c r="L68" s="80"/>
      <c r="M68" s="81"/>
    </row>
    <row r="69" spans="1:13" s="76" customFormat="1" ht="15" x14ac:dyDescent="0.25">
      <c r="A69" s="77"/>
      <c r="B69" s="200"/>
      <c r="C69" s="77"/>
      <c r="D69" s="80"/>
      <c r="E69" s="80"/>
      <c r="F69" s="80"/>
      <c r="G69" s="80"/>
      <c r="H69" s="80"/>
      <c r="I69" s="120"/>
      <c r="J69" s="115"/>
      <c r="K69" s="115"/>
      <c r="L69" s="80"/>
      <c r="M69" s="81"/>
    </row>
    <row r="70" spans="1:13" s="76" customFormat="1" ht="15" x14ac:dyDescent="0.25">
      <c r="A70" s="77"/>
      <c r="B70" s="200"/>
      <c r="C70" s="77"/>
      <c r="D70" s="80"/>
      <c r="E70" s="80"/>
      <c r="F70" s="80"/>
      <c r="G70" s="80"/>
      <c r="H70" s="80"/>
      <c r="I70" s="120"/>
      <c r="J70" s="115"/>
      <c r="K70" s="115"/>
      <c r="L70" s="80"/>
      <c r="M70" s="81"/>
    </row>
    <row r="71" spans="1:13" s="76" customFormat="1" ht="15" x14ac:dyDescent="0.25">
      <c r="A71" s="77"/>
      <c r="B71" s="200"/>
      <c r="C71" s="77"/>
      <c r="D71" s="80"/>
      <c r="E71" s="80"/>
      <c r="F71" s="80"/>
      <c r="G71" s="80"/>
      <c r="H71" s="80"/>
      <c r="I71" s="120"/>
      <c r="J71" s="115"/>
      <c r="K71" s="115"/>
      <c r="L71" s="80"/>
      <c r="M71" s="81"/>
    </row>
    <row r="72" spans="1:13" s="76" customFormat="1" ht="15" x14ac:dyDescent="0.25">
      <c r="A72" s="77"/>
      <c r="B72" s="200"/>
      <c r="C72" s="77"/>
      <c r="D72" s="80"/>
      <c r="E72" s="80"/>
      <c r="F72" s="80"/>
      <c r="G72" s="80"/>
      <c r="H72" s="80"/>
      <c r="I72" s="120"/>
      <c r="J72" s="115"/>
      <c r="K72" s="115"/>
      <c r="L72" s="80"/>
      <c r="M72" s="81"/>
    </row>
    <row r="73" spans="1:13" s="76" customFormat="1" ht="15" x14ac:dyDescent="0.25">
      <c r="A73" s="77"/>
      <c r="B73" s="200"/>
      <c r="C73" s="77"/>
      <c r="D73" s="80"/>
      <c r="E73" s="80"/>
      <c r="F73" s="80"/>
      <c r="G73" s="80"/>
      <c r="H73" s="80"/>
      <c r="I73" s="120"/>
      <c r="J73" s="115"/>
      <c r="K73" s="115"/>
      <c r="L73" s="80"/>
      <c r="M73" s="81"/>
    </row>
    <row r="74" spans="1:13" s="76" customFormat="1" ht="15" x14ac:dyDescent="0.25">
      <c r="A74" s="77"/>
      <c r="B74" s="200"/>
      <c r="C74" s="77"/>
      <c r="D74" s="80"/>
      <c r="E74" s="80"/>
      <c r="F74" s="80"/>
      <c r="G74" s="80"/>
      <c r="H74" s="80"/>
      <c r="I74" s="120"/>
      <c r="J74" s="115"/>
      <c r="K74" s="115"/>
      <c r="L74" s="80"/>
      <c r="M74" s="81"/>
    </row>
    <row r="75" spans="1:13" s="76" customFormat="1" ht="15" x14ac:dyDescent="0.25">
      <c r="A75" s="77"/>
      <c r="B75" s="200"/>
      <c r="C75" s="77"/>
      <c r="D75" s="80"/>
      <c r="E75" s="80"/>
      <c r="F75" s="80"/>
      <c r="G75" s="80"/>
      <c r="H75" s="80"/>
      <c r="I75" s="120"/>
      <c r="J75" s="115"/>
      <c r="K75" s="115"/>
      <c r="L75" s="80"/>
      <c r="M75" s="81"/>
    </row>
    <row r="76" spans="1:13" s="76" customFormat="1" ht="15" x14ac:dyDescent="0.25">
      <c r="A76" s="77"/>
      <c r="B76" s="200"/>
      <c r="C76" s="77"/>
      <c r="D76" s="80"/>
      <c r="E76" s="80"/>
      <c r="F76" s="80"/>
      <c r="G76" s="80"/>
      <c r="H76" s="80"/>
      <c r="I76" s="120"/>
      <c r="J76" s="115"/>
      <c r="K76" s="115"/>
      <c r="L76" s="80"/>
      <c r="M76" s="81"/>
    </row>
    <row r="77" spans="1:13" s="76" customFormat="1" ht="15" x14ac:dyDescent="0.25">
      <c r="A77" s="77"/>
      <c r="B77" s="200"/>
      <c r="C77" s="77"/>
      <c r="D77" s="80"/>
      <c r="E77" s="80"/>
      <c r="F77" s="80"/>
      <c r="G77" s="80"/>
      <c r="H77" s="80"/>
      <c r="I77" s="120"/>
      <c r="J77" s="115"/>
      <c r="K77" s="115"/>
      <c r="L77" s="80"/>
      <c r="M77" s="81"/>
    </row>
    <row r="78" spans="1:13" s="76" customFormat="1" ht="15" x14ac:dyDescent="0.25">
      <c r="A78" s="77"/>
      <c r="B78" s="200"/>
      <c r="C78" s="77"/>
      <c r="D78" s="80"/>
      <c r="E78" s="80"/>
      <c r="F78" s="80"/>
      <c r="G78" s="80"/>
      <c r="H78" s="80"/>
      <c r="I78" s="120"/>
      <c r="J78" s="115"/>
      <c r="K78" s="115"/>
      <c r="L78" s="80"/>
      <c r="M78" s="81"/>
    </row>
    <row r="79" spans="1:13" s="57" customFormat="1" ht="15" x14ac:dyDescent="0.25">
      <c r="A79" s="82"/>
      <c r="B79" s="200"/>
      <c r="C79" s="77"/>
      <c r="D79" s="80"/>
      <c r="E79" s="80"/>
      <c r="F79" s="80"/>
      <c r="G79" s="80"/>
      <c r="H79" s="80"/>
      <c r="I79" s="120"/>
      <c r="J79" s="115"/>
      <c r="K79" s="115"/>
      <c r="L79" s="85"/>
    </row>
    <row r="80" spans="1:13" ht="15" x14ac:dyDescent="0.25">
      <c r="A80" s="82"/>
      <c r="B80" s="200"/>
      <c r="C80" s="77"/>
      <c r="D80" s="80"/>
      <c r="E80" s="80"/>
      <c r="F80" s="80"/>
      <c r="G80" s="80"/>
      <c r="H80" s="80"/>
      <c r="I80" s="120"/>
      <c r="J80" s="115"/>
      <c r="K80" s="115"/>
      <c r="L80" s="85"/>
    </row>
    <row r="81" spans="1:12" ht="15" x14ac:dyDescent="0.25">
      <c r="A81" s="82"/>
      <c r="B81" s="200"/>
      <c r="C81" s="77"/>
      <c r="D81" s="80"/>
      <c r="E81" s="80"/>
      <c r="F81" s="80"/>
      <c r="G81" s="80"/>
      <c r="H81" s="80"/>
      <c r="I81" s="120"/>
      <c r="J81" s="115"/>
      <c r="K81" s="115"/>
      <c r="L81" s="85"/>
    </row>
    <row r="82" spans="1:12" ht="15" x14ac:dyDescent="0.25">
      <c r="A82" s="82"/>
      <c r="B82" s="200"/>
      <c r="C82" s="77"/>
      <c r="D82" s="80"/>
      <c r="E82" s="80"/>
      <c r="F82" s="80"/>
      <c r="G82" s="80"/>
      <c r="H82" s="80"/>
      <c r="I82" s="120"/>
      <c r="J82" s="115"/>
      <c r="K82" s="115"/>
      <c r="L82" s="85"/>
    </row>
    <row r="83" spans="1:12" ht="15" x14ac:dyDescent="0.25">
      <c r="A83" s="82"/>
      <c r="B83" s="200"/>
      <c r="C83" s="77"/>
      <c r="D83" s="80"/>
      <c r="E83" s="80"/>
      <c r="F83" s="80"/>
      <c r="G83" s="80"/>
      <c r="H83" s="80"/>
      <c r="I83" s="120"/>
      <c r="J83" s="115"/>
      <c r="K83" s="115"/>
      <c r="L83" s="85"/>
    </row>
    <row r="84" spans="1:12" ht="15" x14ac:dyDescent="0.25">
      <c r="A84" s="82"/>
      <c r="B84" s="200"/>
      <c r="C84" s="77"/>
      <c r="D84" s="80"/>
      <c r="E84" s="80"/>
      <c r="F84" s="80"/>
      <c r="G84" s="80"/>
      <c r="H84" s="80"/>
      <c r="I84" s="120"/>
      <c r="J84" s="115"/>
      <c r="K84" s="115"/>
      <c r="L84" s="85"/>
    </row>
    <row r="85" spans="1:12" ht="15" x14ac:dyDescent="0.25">
      <c r="A85" s="82"/>
      <c r="B85" s="200"/>
      <c r="C85" s="77"/>
      <c r="D85" s="80"/>
      <c r="E85" s="80"/>
      <c r="F85" s="80"/>
      <c r="G85" s="80"/>
      <c r="H85" s="80"/>
      <c r="I85" s="120"/>
      <c r="J85" s="115"/>
      <c r="K85" s="115"/>
      <c r="L85" s="85"/>
    </row>
    <row r="86" spans="1:12" ht="15" x14ac:dyDescent="0.25">
      <c r="A86" s="82"/>
      <c r="B86" s="200"/>
      <c r="C86" s="77"/>
      <c r="D86" s="80"/>
      <c r="E86" s="80"/>
      <c r="F86" s="80"/>
      <c r="G86" s="80"/>
      <c r="H86" s="80"/>
      <c r="I86" s="120"/>
      <c r="J86" s="115"/>
      <c r="K86" s="115"/>
      <c r="L86" s="85"/>
    </row>
    <row r="87" spans="1:12" ht="15" x14ac:dyDescent="0.25">
      <c r="A87" s="82"/>
      <c r="B87" s="200"/>
      <c r="C87" s="77"/>
      <c r="D87" s="80"/>
      <c r="E87" s="80"/>
      <c r="F87" s="80"/>
      <c r="G87" s="80"/>
      <c r="H87" s="80"/>
      <c r="I87" s="120"/>
      <c r="J87" s="115"/>
      <c r="K87" s="115"/>
      <c r="L87" s="85"/>
    </row>
    <row r="88" spans="1:12" ht="15" x14ac:dyDescent="0.25">
      <c r="A88" s="82"/>
      <c r="B88" s="200"/>
      <c r="C88" s="77"/>
      <c r="D88" s="80"/>
      <c r="E88" s="80"/>
      <c r="F88" s="80"/>
      <c r="G88" s="80"/>
      <c r="H88" s="80"/>
      <c r="I88" s="120"/>
      <c r="J88" s="115"/>
      <c r="K88" s="115"/>
      <c r="L88" s="85"/>
    </row>
    <row r="89" spans="1:12" ht="15" x14ac:dyDescent="0.25">
      <c r="A89" s="82"/>
      <c r="B89" s="200"/>
      <c r="C89" s="77"/>
      <c r="D89" s="80"/>
      <c r="E89" s="80"/>
      <c r="F89" s="80"/>
      <c r="G89" s="80"/>
      <c r="H89" s="80"/>
      <c r="I89" s="120"/>
      <c r="J89" s="115"/>
      <c r="K89" s="115"/>
      <c r="L89" s="85"/>
    </row>
    <row r="90" spans="1:12" ht="15" x14ac:dyDescent="0.25">
      <c r="A90" s="82"/>
      <c r="B90" s="200"/>
      <c r="C90" s="77"/>
      <c r="D90" s="80"/>
      <c r="E90" s="80"/>
      <c r="F90" s="80"/>
      <c r="G90" s="80"/>
      <c r="H90" s="80"/>
      <c r="I90" s="120"/>
      <c r="J90" s="115"/>
      <c r="K90" s="115"/>
      <c r="L90" s="85"/>
    </row>
    <row r="91" spans="1:12" ht="15" x14ac:dyDescent="0.25">
      <c r="A91" s="82"/>
      <c r="B91" s="200"/>
      <c r="C91" s="77"/>
      <c r="D91" s="80"/>
      <c r="E91" s="80"/>
      <c r="F91" s="80"/>
      <c r="G91" s="80"/>
      <c r="H91" s="80"/>
      <c r="I91" s="120"/>
      <c r="J91" s="115"/>
      <c r="K91" s="115"/>
      <c r="L91" s="85"/>
    </row>
    <row r="92" spans="1:12" ht="15" x14ac:dyDescent="0.25">
      <c r="A92" s="82"/>
      <c r="B92" s="200"/>
      <c r="C92" s="77"/>
      <c r="D92" s="80"/>
      <c r="E92" s="80"/>
      <c r="F92" s="80"/>
      <c r="G92" s="80"/>
      <c r="H92" s="80"/>
      <c r="I92" s="120"/>
      <c r="J92" s="115"/>
      <c r="K92" s="115"/>
      <c r="L92" s="85"/>
    </row>
    <row r="93" spans="1:12" ht="15" x14ac:dyDescent="0.25">
      <c r="A93" s="82"/>
      <c r="B93" s="200"/>
      <c r="C93" s="77"/>
      <c r="D93" s="80"/>
      <c r="E93" s="80"/>
      <c r="F93" s="80"/>
      <c r="G93" s="80"/>
      <c r="H93" s="80"/>
      <c r="I93" s="120"/>
      <c r="J93" s="115"/>
      <c r="K93" s="115"/>
      <c r="L93" s="85"/>
    </row>
    <row r="94" spans="1:12" ht="15" x14ac:dyDescent="0.25">
      <c r="A94" s="82"/>
      <c r="B94" s="200"/>
      <c r="C94" s="77"/>
      <c r="D94" s="80"/>
      <c r="E94" s="80"/>
      <c r="F94" s="80"/>
      <c r="G94" s="80"/>
      <c r="H94" s="80"/>
      <c r="I94" s="120"/>
      <c r="J94" s="115"/>
      <c r="K94" s="115"/>
      <c r="L94" s="85"/>
    </row>
    <row r="95" spans="1:12" ht="15" x14ac:dyDescent="0.25">
      <c r="A95" s="82"/>
      <c r="B95" s="200"/>
      <c r="C95" s="77"/>
      <c r="D95" s="80"/>
      <c r="E95" s="80"/>
      <c r="F95" s="80"/>
      <c r="G95" s="80"/>
      <c r="H95" s="80"/>
      <c r="I95" s="120"/>
      <c r="J95" s="115"/>
      <c r="K95" s="115"/>
      <c r="L95" s="85"/>
    </row>
    <row r="96" spans="1:12" ht="15" x14ac:dyDescent="0.25">
      <c r="A96" s="82"/>
      <c r="B96" s="200"/>
      <c r="C96" s="77"/>
      <c r="D96" s="80"/>
      <c r="E96" s="80"/>
      <c r="F96" s="80"/>
      <c r="G96" s="80"/>
      <c r="H96" s="80"/>
      <c r="I96" s="120"/>
      <c r="J96" s="115"/>
      <c r="K96" s="115"/>
      <c r="L96" s="85"/>
    </row>
    <row r="97" spans="1:12" ht="15" x14ac:dyDescent="0.25">
      <c r="A97" s="82"/>
      <c r="B97" s="200"/>
      <c r="C97" s="77"/>
      <c r="D97" s="80"/>
      <c r="E97" s="80"/>
      <c r="F97" s="80"/>
      <c r="G97" s="80"/>
      <c r="H97" s="80"/>
      <c r="I97" s="120"/>
      <c r="J97" s="115"/>
      <c r="K97" s="115"/>
      <c r="L97" s="85"/>
    </row>
    <row r="98" spans="1:12" ht="15" x14ac:dyDescent="0.25">
      <c r="A98" s="82"/>
      <c r="B98" s="200"/>
      <c r="C98" s="77"/>
      <c r="D98" s="80"/>
      <c r="E98" s="80"/>
      <c r="F98" s="80"/>
      <c r="G98" s="80"/>
      <c r="H98" s="80"/>
      <c r="I98" s="120"/>
      <c r="J98" s="115"/>
      <c r="K98" s="115"/>
      <c r="L98" s="85"/>
    </row>
    <row r="99" spans="1:12" ht="15" x14ac:dyDescent="0.25">
      <c r="A99" s="82"/>
      <c r="B99" s="202"/>
      <c r="C99" s="77"/>
      <c r="D99" s="85"/>
      <c r="E99" s="85"/>
      <c r="F99" s="85"/>
      <c r="G99" s="85"/>
      <c r="H99" s="85"/>
      <c r="I99" s="121"/>
      <c r="J99" s="122"/>
      <c r="K99" s="122"/>
      <c r="L99" s="85"/>
    </row>
    <row r="100" spans="1:12" ht="15" x14ac:dyDescent="0.25">
      <c r="A100" s="82"/>
      <c r="B100" s="202"/>
      <c r="C100" s="77"/>
      <c r="D100" s="85"/>
      <c r="E100" s="85"/>
      <c r="F100" s="85"/>
      <c r="G100" s="85"/>
      <c r="H100" s="85"/>
      <c r="I100" s="121"/>
      <c r="J100" s="122"/>
      <c r="K100" s="122"/>
      <c r="L100" s="85"/>
    </row>
    <row r="101" spans="1:12" ht="15" x14ac:dyDescent="0.25">
      <c r="A101" s="82"/>
      <c r="B101" s="202"/>
      <c r="C101" s="77"/>
      <c r="D101" s="85"/>
      <c r="E101" s="85"/>
      <c r="F101" s="85"/>
      <c r="G101" s="85"/>
      <c r="H101" s="85"/>
      <c r="I101" s="121"/>
      <c r="J101" s="122"/>
      <c r="K101" s="122"/>
      <c r="L101" s="85"/>
    </row>
    <row r="102" spans="1:12" ht="15" x14ac:dyDescent="0.25">
      <c r="A102" s="82"/>
      <c r="B102" s="202"/>
      <c r="C102" s="77"/>
      <c r="D102" s="85"/>
      <c r="E102" s="85"/>
      <c r="F102" s="85"/>
      <c r="G102" s="85"/>
      <c r="H102" s="85"/>
      <c r="I102" s="121"/>
      <c r="J102" s="122"/>
      <c r="K102" s="122"/>
      <c r="L102" s="85"/>
    </row>
    <row r="103" spans="1:12" ht="15" x14ac:dyDescent="0.25">
      <c r="A103" s="82"/>
      <c r="B103" s="202"/>
      <c r="C103" s="77"/>
      <c r="D103" s="85"/>
      <c r="E103" s="85"/>
      <c r="F103" s="85"/>
      <c r="G103" s="85"/>
      <c r="H103" s="85"/>
      <c r="I103" s="121"/>
      <c r="J103" s="122"/>
      <c r="K103" s="122"/>
      <c r="L103" s="85"/>
    </row>
    <row r="104" spans="1:12" ht="15" x14ac:dyDescent="0.25">
      <c r="A104" s="82"/>
      <c r="B104" s="202"/>
      <c r="C104" s="77"/>
      <c r="D104" s="85"/>
      <c r="E104" s="85"/>
      <c r="F104" s="85"/>
      <c r="G104" s="85"/>
      <c r="H104" s="85"/>
      <c r="I104" s="121"/>
      <c r="J104" s="122"/>
      <c r="K104" s="122"/>
      <c r="L104" s="85"/>
    </row>
    <row r="105" spans="1:12" ht="15" x14ac:dyDescent="0.25">
      <c r="A105" s="82"/>
      <c r="B105" s="202"/>
      <c r="C105" s="77"/>
      <c r="D105" s="85"/>
      <c r="E105" s="85"/>
      <c r="F105" s="85"/>
      <c r="G105" s="85"/>
      <c r="H105" s="85"/>
      <c r="I105" s="121"/>
      <c r="J105" s="122"/>
      <c r="K105" s="122"/>
      <c r="L105" s="85"/>
    </row>
    <row r="106" spans="1:12" x14ac:dyDescent="0.25">
      <c r="A106" s="82"/>
      <c r="B106" s="202"/>
      <c r="C106" s="77"/>
      <c r="D106" s="85"/>
      <c r="E106" s="85"/>
      <c r="F106" s="85"/>
      <c r="G106" s="85"/>
      <c r="H106" s="85"/>
      <c r="I106" s="123"/>
      <c r="J106" s="124"/>
      <c r="K106" s="124"/>
      <c r="L106" s="85"/>
    </row>
    <row r="107" spans="1:12" x14ac:dyDescent="0.25">
      <c r="A107" s="82"/>
      <c r="B107" s="202"/>
      <c r="C107" s="77"/>
      <c r="D107" s="85"/>
      <c r="E107" s="85"/>
      <c r="F107" s="85"/>
      <c r="G107" s="85"/>
      <c r="H107" s="85"/>
      <c r="I107" s="123"/>
      <c r="J107" s="124"/>
      <c r="K107" s="124"/>
      <c r="L107" s="85"/>
    </row>
    <row r="108" spans="1:12" x14ac:dyDescent="0.25">
      <c r="A108" s="82"/>
      <c r="B108" s="202"/>
      <c r="C108" s="77"/>
      <c r="D108" s="85"/>
      <c r="E108" s="85"/>
      <c r="F108" s="85"/>
      <c r="G108" s="85"/>
      <c r="H108" s="85"/>
      <c r="I108" s="123"/>
      <c r="J108" s="124"/>
      <c r="K108" s="124"/>
      <c r="L108" s="85"/>
    </row>
    <row r="109" spans="1:12" x14ac:dyDescent="0.25">
      <c r="A109" s="82"/>
      <c r="B109" s="202"/>
      <c r="C109" s="77"/>
      <c r="D109" s="85"/>
      <c r="E109" s="85"/>
      <c r="F109" s="85"/>
      <c r="G109" s="85"/>
      <c r="H109" s="85"/>
      <c r="I109" s="123"/>
      <c r="J109" s="124"/>
      <c r="K109" s="124"/>
      <c r="L109" s="85"/>
    </row>
    <row r="110" spans="1:12" x14ac:dyDescent="0.25">
      <c r="A110" s="82"/>
      <c r="B110" s="202"/>
      <c r="C110" s="77"/>
      <c r="D110" s="85"/>
      <c r="E110" s="85"/>
      <c r="F110" s="85"/>
      <c r="G110" s="85"/>
      <c r="H110" s="85"/>
      <c r="I110" s="123"/>
      <c r="J110" s="124"/>
      <c r="K110" s="124"/>
      <c r="L110" s="85"/>
    </row>
    <row r="111" spans="1:12" x14ac:dyDescent="0.25">
      <c r="A111" s="82"/>
      <c r="B111" s="202"/>
      <c r="C111" s="77"/>
      <c r="D111" s="85"/>
      <c r="E111" s="85"/>
      <c r="F111" s="85"/>
      <c r="G111" s="85"/>
      <c r="H111" s="85"/>
      <c r="I111" s="123"/>
      <c r="J111" s="124"/>
      <c r="K111" s="124"/>
      <c r="L111" s="85"/>
    </row>
    <row r="112" spans="1:12" x14ac:dyDescent="0.25">
      <c r="A112" s="82"/>
      <c r="B112" s="202"/>
      <c r="C112" s="77"/>
      <c r="D112" s="85"/>
      <c r="E112" s="85"/>
      <c r="F112" s="85"/>
      <c r="G112" s="85"/>
      <c r="H112" s="85"/>
      <c r="I112" s="123"/>
      <c r="J112" s="124"/>
      <c r="K112" s="124"/>
      <c r="L112" s="85"/>
    </row>
    <row r="113" spans="1:12" x14ac:dyDescent="0.25">
      <c r="A113" s="82"/>
      <c r="B113" s="202"/>
      <c r="C113" s="77"/>
      <c r="D113" s="85"/>
      <c r="E113" s="85"/>
      <c r="F113" s="85"/>
      <c r="G113" s="85"/>
      <c r="H113" s="85"/>
      <c r="I113" s="123"/>
      <c r="J113" s="124"/>
      <c r="K113" s="124"/>
      <c r="L113" s="85"/>
    </row>
    <row r="114" spans="1:12" x14ac:dyDescent="0.25">
      <c r="A114" s="82"/>
      <c r="B114" s="202"/>
      <c r="C114" s="77"/>
      <c r="D114" s="85"/>
      <c r="E114" s="85"/>
      <c r="F114" s="85"/>
      <c r="G114" s="85"/>
      <c r="H114" s="85"/>
      <c r="I114" s="123"/>
      <c r="J114" s="124"/>
      <c r="K114" s="124"/>
      <c r="L114" s="85"/>
    </row>
    <row r="115" spans="1:12" x14ac:dyDescent="0.25">
      <c r="A115" s="82"/>
      <c r="B115" s="202"/>
      <c r="C115" s="77"/>
      <c r="D115" s="85"/>
      <c r="E115" s="85"/>
      <c r="F115" s="85"/>
      <c r="G115" s="85"/>
      <c r="H115" s="85"/>
      <c r="I115" s="123"/>
      <c r="J115" s="124"/>
      <c r="K115" s="124"/>
      <c r="L115" s="85"/>
    </row>
    <row r="116" spans="1:12" x14ac:dyDescent="0.25">
      <c r="A116" s="82"/>
      <c r="B116" s="202"/>
      <c r="C116" s="77"/>
      <c r="D116" s="85"/>
      <c r="E116" s="85"/>
      <c r="F116" s="85"/>
      <c r="G116" s="85"/>
      <c r="H116" s="85"/>
      <c r="I116" s="123"/>
      <c r="J116" s="124"/>
      <c r="K116" s="124"/>
      <c r="L116" s="85"/>
    </row>
    <row r="117" spans="1:12" x14ac:dyDescent="0.25">
      <c r="A117" s="82"/>
      <c r="B117" s="202"/>
      <c r="C117" s="77"/>
      <c r="D117" s="85"/>
      <c r="E117" s="85"/>
      <c r="F117" s="85"/>
      <c r="G117" s="85"/>
      <c r="H117" s="85"/>
      <c r="I117" s="123"/>
      <c r="J117" s="124"/>
      <c r="K117" s="124"/>
      <c r="L117" s="85"/>
    </row>
    <row r="118" spans="1:12" x14ac:dyDescent="0.25">
      <c r="A118" s="82"/>
      <c r="B118" s="202"/>
      <c r="C118" s="77"/>
      <c r="D118" s="85"/>
      <c r="E118" s="85"/>
      <c r="F118" s="85"/>
      <c r="G118" s="85"/>
      <c r="H118" s="85"/>
      <c r="I118" s="123"/>
      <c r="J118" s="124"/>
      <c r="K118" s="124"/>
      <c r="L118" s="85"/>
    </row>
    <row r="119" spans="1:12" x14ac:dyDescent="0.25">
      <c r="A119" s="82"/>
      <c r="B119" s="202"/>
      <c r="C119" s="77"/>
      <c r="D119" s="85"/>
      <c r="E119" s="85"/>
      <c r="F119" s="85"/>
      <c r="G119" s="85"/>
      <c r="H119" s="85"/>
      <c r="I119" s="123"/>
      <c r="J119" s="124"/>
      <c r="K119" s="124"/>
      <c r="L119" s="85"/>
    </row>
    <row r="120" spans="1:12" x14ac:dyDescent="0.25">
      <c r="A120" s="82"/>
      <c r="B120" s="202"/>
      <c r="C120" s="77"/>
      <c r="D120" s="85"/>
      <c r="E120" s="85"/>
      <c r="F120" s="85"/>
      <c r="G120" s="85"/>
      <c r="H120" s="85"/>
      <c r="I120" s="123"/>
      <c r="J120" s="124"/>
      <c r="K120" s="124"/>
      <c r="L120" s="85"/>
    </row>
    <row r="121" spans="1:12" x14ac:dyDescent="0.25">
      <c r="A121" s="82"/>
      <c r="B121" s="202"/>
      <c r="C121" s="77"/>
      <c r="D121" s="85"/>
      <c r="E121" s="85"/>
      <c r="F121" s="85"/>
      <c r="G121" s="85"/>
      <c r="H121" s="85"/>
      <c r="I121" s="123"/>
      <c r="J121" s="124"/>
      <c r="K121" s="124"/>
      <c r="L121" s="85"/>
    </row>
    <row r="122" spans="1:12" x14ac:dyDescent="0.25">
      <c r="A122" s="82"/>
      <c r="B122" s="202"/>
      <c r="C122" s="77"/>
      <c r="D122" s="85"/>
      <c r="E122" s="85"/>
      <c r="F122" s="85"/>
      <c r="G122" s="85"/>
      <c r="H122" s="85"/>
      <c r="I122" s="123"/>
      <c r="J122" s="124"/>
      <c r="K122" s="124"/>
      <c r="L122" s="85"/>
    </row>
    <row r="123" spans="1:12" x14ac:dyDescent="0.25">
      <c r="A123" s="82"/>
      <c r="B123" s="202"/>
      <c r="C123" s="77"/>
      <c r="D123" s="85"/>
      <c r="E123" s="85"/>
      <c r="F123" s="85"/>
      <c r="G123" s="85"/>
      <c r="H123" s="85"/>
      <c r="I123" s="123"/>
      <c r="J123" s="124"/>
      <c r="K123" s="124"/>
      <c r="L123" s="85"/>
    </row>
    <row r="124" spans="1:12" x14ac:dyDescent="0.25">
      <c r="A124" s="82"/>
      <c r="B124" s="202"/>
      <c r="C124" s="77"/>
      <c r="D124" s="85"/>
      <c r="E124" s="85"/>
      <c r="F124" s="85"/>
      <c r="G124" s="85"/>
      <c r="H124" s="85"/>
      <c r="I124" s="123"/>
      <c r="J124" s="124"/>
      <c r="K124" s="124"/>
      <c r="L124" s="85"/>
    </row>
    <row r="125" spans="1:12" x14ac:dyDescent="0.25">
      <c r="A125" s="82"/>
      <c r="B125" s="202"/>
      <c r="C125" s="77"/>
      <c r="D125" s="85"/>
      <c r="E125" s="85"/>
      <c r="F125" s="85"/>
      <c r="G125" s="85"/>
      <c r="H125" s="85"/>
      <c r="I125" s="123"/>
      <c r="J125" s="124"/>
      <c r="K125" s="124"/>
      <c r="L125" s="85"/>
    </row>
    <row r="126" spans="1:12" x14ac:dyDescent="0.25">
      <c r="A126" s="82"/>
      <c r="B126" s="202"/>
      <c r="C126" s="77"/>
      <c r="D126" s="85"/>
      <c r="E126" s="85"/>
      <c r="F126" s="85"/>
      <c r="G126" s="85"/>
      <c r="H126" s="85"/>
      <c r="I126" s="123"/>
      <c r="J126" s="124"/>
      <c r="K126" s="124"/>
      <c r="L126" s="85"/>
    </row>
    <row r="127" spans="1:12" x14ac:dyDescent="0.25">
      <c r="A127" s="82"/>
      <c r="B127" s="202"/>
      <c r="C127" s="77"/>
      <c r="D127" s="85"/>
      <c r="E127" s="85"/>
      <c r="F127" s="85"/>
      <c r="G127" s="85"/>
      <c r="H127" s="85"/>
      <c r="I127" s="123"/>
      <c r="J127" s="124"/>
      <c r="K127" s="124"/>
      <c r="L127" s="85"/>
    </row>
    <row r="128" spans="1:12" x14ac:dyDescent="0.25">
      <c r="A128" s="82"/>
      <c r="B128" s="202"/>
      <c r="C128" s="77"/>
      <c r="D128" s="85"/>
      <c r="E128" s="85"/>
      <c r="F128" s="85"/>
      <c r="G128" s="85"/>
      <c r="H128" s="85"/>
      <c r="I128" s="123"/>
      <c r="J128" s="124"/>
      <c r="K128" s="124"/>
      <c r="L128" s="85"/>
    </row>
    <row r="129" spans="1:12" x14ac:dyDescent="0.25">
      <c r="A129" s="82"/>
      <c r="B129" s="202"/>
      <c r="C129" s="77"/>
      <c r="D129" s="85"/>
      <c r="E129" s="85"/>
      <c r="F129" s="85"/>
      <c r="G129" s="85"/>
      <c r="H129" s="85"/>
      <c r="I129" s="123"/>
      <c r="J129" s="124"/>
      <c r="K129" s="124"/>
      <c r="L129" s="86"/>
    </row>
    <row r="130" spans="1:12" x14ac:dyDescent="0.25">
      <c r="A130" s="82"/>
      <c r="B130" s="202"/>
      <c r="C130" s="77"/>
      <c r="D130" s="85"/>
      <c r="E130" s="85"/>
      <c r="F130" s="85"/>
      <c r="G130" s="85"/>
      <c r="H130" s="85"/>
      <c r="I130" s="123"/>
      <c r="J130" s="124"/>
      <c r="K130" s="124"/>
      <c r="L130" s="86"/>
    </row>
    <row r="131" spans="1:12" x14ac:dyDescent="0.25">
      <c r="A131" s="82"/>
      <c r="B131" s="202"/>
      <c r="C131" s="77"/>
      <c r="D131" s="85"/>
      <c r="E131" s="85"/>
      <c r="F131" s="85"/>
      <c r="G131" s="85"/>
      <c r="H131" s="85"/>
      <c r="I131" s="123"/>
      <c r="J131" s="124"/>
      <c r="K131" s="124"/>
      <c r="L131" s="86"/>
    </row>
    <row r="132" spans="1:12" x14ac:dyDescent="0.25">
      <c r="A132" s="82"/>
      <c r="B132" s="202"/>
      <c r="C132" s="77"/>
      <c r="D132" s="85"/>
      <c r="E132" s="85"/>
      <c r="F132" s="85"/>
      <c r="G132" s="85"/>
      <c r="H132" s="85"/>
      <c r="I132" s="123"/>
      <c r="J132" s="124"/>
      <c r="K132" s="124"/>
      <c r="L132" s="86"/>
    </row>
    <row r="133" spans="1:12" x14ac:dyDescent="0.25">
      <c r="A133" s="82"/>
      <c r="B133" s="202"/>
      <c r="C133" s="77"/>
      <c r="D133" s="85"/>
      <c r="E133" s="85"/>
      <c r="F133" s="85"/>
      <c r="G133" s="85"/>
      <c r="H133" s="85"/>
      <c r="I133" s="123"/>
      <c r="J133" s="124"/>
      <c r="K133" s="124"/>
      <c r="L133" s="86"/>
    </row>
    <row r="134" spans="1:12" x14ac:dyDescent="0.25">
      <c r="A134" s="82"/>
      <c r="B134" s="202"/>
      <c r="C134" s="77"/>
      <c r="D134" s="85"/>
      <c r="E134" s="85"/>
      <c r="F134" s="85"/>
      <c r="G134" s="85"/>
      <c r="H134" s="85"/>
      <c r="I134" s="123"/>
      <c r="J134" s="124"/>
      <c r="K134" s="124"/>
      <c r="L134" s="86"/>
    </row>
    <row r="135" spans="1:12" x14ac:dyDescent="0.25">
      <c r="A135" s="82"/>
      <c r="B135" s="202"/>
      <c r="C135" s="77"/>
      <c r="D135" s="85"/>
      <c r="E135" s="85"/>
      <c r="F135" s="85"/>
      <c r="G135" s="85"/>
      <c r="H135" s="85"/>
      <c r="I135" s="123"/>
      <c r="J135" s="124"/>
      <c r="K135" s="124"/>
      <c r="L135" s="86"/>
    </row>
    <row r="136" spans="1:12" x14ac:dyDescent="0.25">
      <c r="A136" s="82"/>
      <c r="B136" s="202"/>
      <c r="C136" s="77"/>
      <c r="D136" s="85"/>
      <c r="E136" s="85"/>
      <c r="F136" s="85"/>
      <c r="G136" s="85"/>
      <c r="H136" s="85"/>
      <c r="I136" s="123"/>
      <c r="J136" s="124"/>
      <c r="K136" s="124"/>
      <c r="L136" s="86"/>
    </row>
    <row r="137" spans="1:12" x14ac:dyDescent="0.25">
      <c r="A137" s="82"/>
      <c r="B137" s="202"/>
      <c r="C137" s="77"/>
      <c r="D137" s="85"/>
      <c r="E137" s="85"/>
      <c r="F137" s="85"/>
      <c r="G137" s="85"/>
      <c r="H137" s="85"/>
      <c r="I137" s="123"/>
      <c r="J137" s="124"/>
      <c r="K137" s="124"/>
      <c r="L137" s="86"/>
    </row>
    <row r="138" spans="1:12" x14ac:dyDescent="0.25">
      <c r="A138" s="82"/>
      <c r="B138" s="202"/>
      <c r="C138" s="77"/>
      <c r="D138" s="85"/>
      <c r="E138" s="85"/>
      <c r="F138" s="85"/>
      <c r="G138" s="85"/>
      <c r="H138" s="85"/>
      <c r="I138" s="123"/>
      <c r="J138" s="124"/>
      <c r="K138" s="124"/>
      <c r="L138" s="86"/>
    </row>
    <row r="139" spans="1:12" x14ac:dyDescent="0.25">
      <c r="A139" s="82"/>
      <c r="B139" s="202"/>
      <c r="C139" s="77"/>
      <c r="D139" s="85"/>
      <c r="E139" s="85"/>
      <c r="F139" s="85"/>
      <c r="G139" s="85"/>
      <c r="H139" s="85"/>
      <c r="I139" s="123"/>
      <c r="J139" s="124"/>
      <c r="K139" s="124"/>
      <c r="L139" s="86"/>
    </row>
    <row r="140" spans="1:12" x14ac:dyDescent="0.25">
      <c r="A140" s="82"/>
      <c r="B140" s="202"/>
      <c r="C140" s="77"/>
      <c r="D140" s="85"/>
      <c r="E140" s="85"/>
      <c r="F140" s="85"/>
      <c r="G140" s="85"/>
      <c r="H140" s="85"/>
      <c r="I140" s="123"/>
      <c r="J140" s="124"/>
      <c r="K140" s="124"/>
      <c r="L140" s="86"/>
    </row>
    <row r="141" spans="1:12" x14ac:dyDescent="0.25">
      <c r="A141" s="82"/>
      <c r="B141" s="202"/>
      <c r="C141" s="77"/>
      <c r="D141" s="85"/>
      <c r="E141" s="85"/>
      <c r="F141" s="85"/>
      <c r="G141" s="85"/>
      <c r="H141" s="85"/>
      <c r="I141" s="123"/>
      <c r="J141" s="124"/>
      <c r="K141" s="124"/>
      <c r="L141" s="86"/>
    </row>
    <row r="142" spans="1:12" x14ac:dyDescent="0.25">
      <c r="A142" s="82"/>
      <c r="B142" s="202"/>
      <c r="C142" s="77"/>
      <c r="D142" s="85"/>
      <c r="E142" s="85"/>
      <c r="F142" s="85"/>
      <c r="G142" s="85"/>
      <c r="H142" s="85"/>
      <c r="I142" s="123"/>
      <c r="J142" s="124"/>
      <c r="K142" s="124"/>
      <c r="L142" s="86"/>
    </row>
    <row r="143" spans="1:12" x14ac:dyDescent="0.25">
      <c r="A143" s="82"/>
      <c r="B143" s="202"/>
      <c r="C143" s="77"/>
      <c r="D143" s="85"/>
      <c r="E143" s="85"/>
      <c r="F143" s="85"/>
      <c r="G143" s="85"/>
      <c r="H143" s="85"/>
      <c r="I143" s="123"/>
      <c r="J143" s="124"/>
      <c r="K143" s="124"/>
      <c r="L143" s="86"/>
    </row>
    <row r="144" spans="1:12" x14ac:dyDescent="0.25">
      <c r="A144" s="82"/>
      <c r="B144" s="202"/>
      <c r="C144" s="77"/>
      <c r="D144" s="85"/>
      <c r="E144" s="85"/>
      <c r="F144" s="85"/>
      <c r="G144" s="85"/>
      <c r="H144" s="85"/>
      <c r="I144" s="123"/>
      <c r="J144" s="124"/>
      <c r="K144" s="124"/>
      <c r="L144" s="86"/>
    </row>
    <row r="145" spans="1:12" x14ac:dyDescent="0.25">
      <c r="A145" s="82"/>
      <c r="B145" s="202"/>
      <c r="C145" s="77"/>
      <c r="D145" s="85"/>
      <c r="E145" s="85"/>
      <c r="F145" s="85"/>
      <c r="G145" s="85"/>
      <c r="H145" s="85"/>
      <c r="I145" s="123"/>
      <c r="J145" s="124"/>
      <c r="K145" s="124"/>
      <c r="L145" s="86"/>
    </row>
    <row r="146" spans="1:12" x14ac:dyDescent="0.25">
      <c r="A146" s="82"/>
      <c r="B146" s="202"/>
      <c r="C146" s="77"/>
      <c r="D146" s="85"/>
      <c r="E146" s="85"/>
      <c r="F146" s="85"/>
      <c r="G146" s="85"/>
      <c r="H146" s="85"/>
      <c r="I146" s="123"/>
      <c r="J146" s="124"/>
      <c r="K146" s="124"/>
      <c r="L146" s="86"/>
    </row>
    <row r="147" spans="1:12" x14ac:dyDescent="0.25">
      <c r="A147" s="82"/>
      <c r="B147" s="202"/>
      <c r="C147" s="77"/>
      <c r="D147" s="85"/>
      <c r="E147" s="85"/>
      <c r="F147" s="85"/>
      <c r="G147" s="85"/>
      <c r="H147" s="85"/>
      <c r="I147" s="123"/>
      <c r="J147" s="124"/>
      <c r="K147" s="124"/>
      <c r="L147" s="86"/>
    </row>
    <row r="148" spans="1:12" x14ac:dyDescent="0.25">
      <c r="A148" s="82"/>
      <c r="B148" s="202"/>
      <c r="C148" s="77"/>
      <c r="D148" s="85"/>
      <c r="E148" s="85"/>
      <c r="F148" s="85"/>
      <c r="G148" s="85"/>
      <c r="H148" s="85"/>
      <c r="I148" s="123"/>
      <c r="J148" s="124"/>
      <c r="K148" s="124"/>
      <c r="L148" s="86"/>
    </row>
    <row r="149" spans="1:12" x14ac:dyDescent="0.25">
      <c r="A149" s="82"/>
      <c r="B149" s="202"/>
      <c r="C149" s="77"/>
      <c r="D149" s="85"/>
      <c r="E149" s="85"/>
      <c r="F149" s="85"/>
      <c r="G149" s="85"/>
      <c r="H149" s="85"/>
      <c r="I149" s="123"/>
      <c r="J149" s="124"/>
      <c r="K149" s="124"/>
      <c r="L149" s="86"/>
    </row>
    <row r="150" spans="1:12" x14ac:dyDescent="0.25">
      <c r="A150" s="82"/>
      <c r="B150" s="202"/>
      <c r="C150" s="77"/>
      <c r="D150" s="85"/>
      <c r="E150" s="85"/>
      <c r="F150" s="85"/>
      <c r="G150" s="85"/>
      <c r="H150" s="85"/>
      <c r="I150" s="123"/>
      <c r="J150" s="124"/>
      <c r="K150" s="124"/>
      <c r="L150" s="86"/>
    </row>
    <row r="151" spans="1:12" x14ac:dyDescent="0.25">
      <c r="A151" s="82"/>
      <c r="B151" s="202"/>
      <c r="C151" s="77"/>
      <c r="D151" s="85"/>
      <c r="E151" s="85"/>
      <c r="F151" s="85"/>
      <c r="G151" s="85"/>
      <c r="H151" s="85"/>
      <c r="I151" s="123"/>
      <c r="J151" s="124"/>
      <c r="K151" s="124"/>
      <c r="L151" s="86"/>
    </row>
    <row r="152" spans="1:12" x14ac:dyDescent="0.25">
      <c r="A152" s="82"/>
      <c r="B152" s="202"/>
      <c r="C152" s="77"/>
      <c r="D152" s="85"/>
      <c r="E152" s="85"/>
      <c r="F152" s="85"/>
      <c r="G152" s="85"/>
      <c r="H152" s="85"/>
      <c r="I152" s="123"/>
      <c r="J152" s="124"/>
      <c r="K152" s="124"/>
      <c r="L152" s="86"/>
    </row>
    <row r="153" spans="1:12" x14ac:dyDescent="0.25">
      <c r="A153" s="82"/>
      <c r="B153" s="202"/>
      <c r="C153" s="77"/>
      <c r="D153" s="85"/>
      <c r="E153" s="85"/>
      <c r="F153" s="85"/>
      <c r="G153" s="85"/>
      <c r="H153" s="85"/>
      <c r="I153" s="123"/>
      <c r="J153" s="124"/>
      <c r="K153" s="124"/>
      <c r="L153" s="86"/>
    </row>
    <row r="154" spans="1:12" x14ac:dyDescent="0.25">
      <c r="A154" s="82"/>
      <c r="B154" s="202"/>
      <c r="C154" s="77"/>
      <c r="D154" s="85"/>
      <c r="E154" s="85"/>
      <c r="F154" s="85"/>
      <c r="G154" s="85"/>
      <c r="H154" s="85"/>
      <c r="I154" s="123"/>
      <c r="J154" s="124"/>
      <c r="K154" s="124"/>
      <c r="L154" s="86"/>
    </row>
    <row r="155" spans="1:12" x14ac:dyDescent="0.25">
      <c r="A155" s="82"/>
      <c r="B155" s="202"/>
      <c r="C155" s="77"/>
      <c r="D155" s="85"/>
      <c r="E155" s="85"/>
      <c r="F155" s="85"/>
      <c r="G155" s="85"/>
      <c r="H155" s="85"/>
      <c r="I155" s="123"/>
      <c r="J155" s="124"/>
      <c r="K155" s="124"/>
      <c r="L155" s="86"/>
    </row>
    <row r="156" spans="1:12" x14ac:dyDescent="0.25">
      <c r="A156" s="82"/>
      <c r="B156" s="202"/>
      <c r="C156" s="77"/>
      <c r="D156" s="85"/>
      <c r="E156" s="85"/>
      <c r="F156" s="85"/>
      <c r="G156" s="85"/>
      <c r="H156" s="85"/>
      <c r="I156" s="123"/>
      <c r="J156" s="124"/>
      <c r="K156" s="124"/>
      <c r="L156" s="86"/>
    </row>
    <row r="157" spans="1:12" x14ac:dyDescent="0.25">
      <c r="A157" s="82"/>
      <c r="B157" s="202"/>
      <c r="C157" s="77"/>
      <c r="D157" s="85"/>
      <c r="E157" s="85"/>
      <c r="F157" s="85"/>
      <c r="G157" s="85"/>
      <c r="H157" s="85"/>
      <c r="I157" s="123"/>
      <c r="J157" s="124"/>
      <c r="K157" s="124"/>
      <c r="L157" s="86"/>
    </row>
    <row r="158" spans="1:12" x14ac:dyDescent="0.25">
      <c r="A158" s="82"/>
      <c r="B158" s="202"/>
      <c r="C158" s="77"/>
      <c r="D158" s="85"/>
      <c r="E158" s="85"/>
      <c r="F158" s="85"/>
      <c r="G158" s="85"/>
      <c r="H158" s="85"/>
      <c r="I158" s="123"/>
      <c r="J158" s="124"/>
      <c r="K158" s="124"/>
      <c r="L158" s="86"/>
    </row>
    <row r="159" spans="1:12" x14ac:dyDescent="0.25">
      <c r="A159" s="82"/>
      <c r="B159" s="202"/>
      <c r="C159" s="77"/>
      <c r="D159" s="85"/>
      <c r="E159" s="85"/>
      <c r="F159" s="85"/>
      <c r="G159" s="85"/>
      <c r="H159" s="85"/>
      <c r="I159" s="123"/>
      <c r="J159" s="124"/>
      <c r="K159" s="124"/>
      <c r="L159" s="86"/>
    </row>
    <row r="160" spans="1:12" x14ac:dyDescent="0.25">
      <c r="A160" s="82"/>
      <c r="B160" s="202"/>
      <c r="C160" s="77"/>
      <c r="D160" s="85"/>
      <c r="E160" s="85"/>
      <c r="F160" s="85"/>
      <c r="G160" s="85"/>
      <c r="H160" s="85"/>
      <c r="I160" s="123"/>
      <c r="J160" s="124"/>
      <c r="K160" s="124"/>
      <c r="L160" s="86"/>
    </row>
    <row r="161" spans="1:12" x14ac:dyDescent="0.25">
      <c r="A161" s="82"/>
      <c r="B161" s="202"/>
      <c r="C161" s="77"/>
      <c r="D161" s="85"/>
      <c r="E161" s="85"/>
      <c r="F161" s="85"/>
      <c r="G161" s="85"/>
      <c r="H161" s="85"/>
      <c r="I161" s="123"/>
      <c r="J161" s="124"/>
      <c r="K161" s="124"/>
      <c r="L161" s="86"/>
    </row>
    <row r="162" spans="1:12" x14ac:dyDescent="0.25">
      <c r="A162" s="82"/>
      <c r="B162" s="202"/>
      <c r="C162" s="77"/>
      <c r="D162" s="85"/>
      <c r="E162" s="85"/>
      <c r="F162" s="85"/>
      <c r="G162" s="85"/>
      <c r="H162" s="85"/>
      <c r="I162" s="123"/>
      <c r="J162" s="124"/>
      <c r="K162" s="124"/>
      <c r="L162" s="86"/>
    </row>
    <row r="163" spans="1:12" x14ac:dyDescent="0.25">
      <c r="A163" s="82"/>
      <c r="B163" s="202"/>
      <c r="C163" s="77"/>
      <c r="D163" s="85"/>
      <c r="E163" s="85"/>
      <c r="F163" s="85"/>
      <c r="G163" s="85"/>
      <c r="H163" s="85"/>
      <c r="I163" s="123"/>
      <c r="J163" s="124"/>
      <c r="K163" s="124"/>
      <c r="L163" s="86"/>
    </row>
    <row r="164" spans="1:12" x14ac:dyDescent="0.25">
      <c r="A164" s="82"/>
      <c r="B164" s="202"/>
      <c r="C164" s="77"/>
      <c r="D164" s="85"/>
      <c r="E164" s="85"/>
      <c r="F164" s="85"/>
      <c r="G164" s="85"/>
      <c r="H164" s="85"/>
      <c r="I164" s="123"/>
      <c r="J164" s="124"/>
      <c r="K164" s="124"/>
      <c r="L164" s="86"/>
    </row>
    <row r="165" spans="1:12" x14ac:dyDescent="0.25">
      <c r="A165" s="82"/>
      <c r="B165" s="202"/>
      <c r="C165" s="77"/>
      <c r="D165" s="85"/>
      <c r="E165" s="85"/>
      <c r="F165" s="85"/>
      <c r="G165" s="85"/>
      <c r="H165" s="85"/>
      <c r="I165" s="123"/>
      <c r="J165" s="124"/>
      <c r="K165" s="124"/>
      <c r="L165" s="86"/>
    </row>
    <row r="166" spans="1:12" x14ac:dyDescent="0.25">
      <c r="A166" s="82"/>
      <c r="B166" s="202"/>
      <c r="C166" s="77"/>
      <c r="D166" s="85"/>
      <c r="E166" s="85"/>
      <c r="F166" s="85"/>
      <c r="G166" s="85"/>
      <c r="H166" s="85"/>
      <c r="I166" s="123"/>
      <c r="J166" s="124"/>
      <c r="K166" s="124"/>
      <c r="L166" s="86"/>
    </row>
    <row r="167" spans="1:12" x14ac:dyDescent="0.25">
      <c r="A167" s="82"/>
      <c r="B167" s="202"/>
      <c r="C167" s="77"/>
      <c r="D167" s="85"/>
      <c r="E167" s="85"/>
      <c r="F167" s="85"/>
      <c r="G167" s="85"/>
      <c r="H167" s="85"/>
      <c r="I167" s="123"/>
      <c r="J167" s="124"/>
      <c r="K167" s="124"/>
      <c r="L167" s="86"/>
    </row>
    <row r="168" spans="1:12" x14ac:dyDescent="0.25">
      <c r="A168" s="82"/>
      <c r="B168" s="202"/>
      <c r="C168" s="77"/>
      <c r="D168" s="85"/>
      <c r="E168" s="85"/>
      <c r="F168" s="85"/>
      <c r="G168" s="85"/>
      <c r="H168" s="85"/>
      <c r="I168" s="123"/>
      <c r="J168" s="124"/>
      <c r="K168" s="124"/>
      <c r="L168" s="86"/>
    </row>
    <row r="169" spans="1:12" x14ac:dyDescent="0.25">
      <c r="A169" s="82"/>
      <c r="B169" s="202"/>
      <c r="C169" s="77"/>
      <c r="D169" s="85"/>
      <c r="E169" s="85"/>
      <c r="F169" s="85"/>
      <c r="G169" s="85"/>
      <c r="H169" s="85"/>
      <c r="I169" s="123"/>
      <c r="J169" s="124"/>
      <c r="K169" s="124"/>
      <c r="L169" s="86"/>
    </row>
    <row r="170" spans="1:12" x14ac:dyDescent="0.25">
      <c r="A170" s="82"/>
      <c r="B170" s="202"/>
      <c r="C170" s="77"/>
      <c r="D170" s="85"/>
      <c r="E170" s="85"/>
      <c r="F170" s="85"/>
      <c r="G170" s="85"/>
      <c r="H170" s="85"/>
      <c r="I170" s="123"/>
      <c r="J170" s="124"/>
      <c r="K170" s="124"/>
      <c r="L170" s="86"/>
    </row>
    <row r="171" spans="1:12" x14ac:dyDescent="0.25">
      <c r="A171" s="82"/>
      <c r="B171" s="202"/>
      <c r="C171" s="77"/>
      <c r="D171" s="85"/>
      <c r="E171" s="85"/>
      <c r="F171" s="85"/>
      <c r="G171" s="85"/>
      <c r="H171" s="85"/>
      <c r="I171" s="123"/>
      <c r="J171" s="124"/>
      <c r="K171" s="124"/>
      <c r="L171" s="86"/>
    </row>
    <row r="172" spans="1:12" x14ac:dyDescent="0.25">
      <c r="A172" s="82"/>
      <c r="B172" s="202"/>
      <c r="C172" s="77"/>
      <c r="D172" s="85"/>
      <c r="E172" s="85"/>
      <c r="F172" s="85"/>
      <c r="G172" s="85"/>
      <c r="H172" s="85"/>
      <c r="I172" s="123"/>
      <c r="J172" s="124"/>
      <c r="K172" s="124"/>
      <c r="L172" s="86"/>
    </row>
    <row r="173" spans="1:12" x14ac:dyDescent="0.25">
      <c r="A173" s="82"/>
      <c r="B173" s="202"/>
      <c r="C173" s="77"/>
      <c r="D173" s="85"/>
      <c r="E173" s="85"/>
      <c r="F173" s="85"/>
      <c r="G173" s="85"/>
      <c r="H173" s="85"/>
      <c r="I173" s="123"/>
      <c r="J173" s="124"/>
      <c r="K173" s="124"/>
      <c r="L173" s="86"/>
    </row>
    <row r="174" spans="1:12" x14ac:dyDescent="0.25">
      <c r="A174" s="82"/>
      <c r="B174" s="202"/>
      <c r="C174" s="77"/>
      <c r="D174" s="85"/>
      <c r="E174" s="85"/>
      <c r="F174" s="85"/>
      <c r="G174" s="85"/>
      <c r="H174" s="85"/>
      <c r="I174" s="123"/>
      <c r="J174" s="124"/>
      <c r="K174" s="124"/>
      <c r="L174" s="86"/>
    </row>
    <row r="175" spans="1:12" x14ac:dyDescent="0.25">
      <c r="A175" s="82"/>
      <c r="B175" s="202"/>
      <c r="C175" s="77"/>
      <c r="D175" s="85"/>
      <c r="E175" s="85"/>
      <c r="F175" s="85"/>
      <c r="G175" s="85"/>
      <c r="H175" s="85"/>
      <c r="I175" s="123"/>
      <c r="J175" s="124"/>
      <c r="K175" s="124"/>
      <c r="L175" s="86"/>
    </row>
    <row r="176" spans="1:12" x14ac:dyDescent="0.25">
      <c r="A176" s="82"/>
      <c r="B176" s="202"/>
      <c r="C176" s="77"/>
      <c r="D176" s="85"/>
      <c r="E176" s="85"/>
      <c r="F176" s="85"/>
      <c r="G176" s="85"/>
      <c r="H176" s="85"/>
      <c r="I176" s="123"/>
      <c r="J176" s="124"/>
      <c r="K176" s="124"/>
      <c r="L176" s="86"/>
    </row>
    <row r="177" spans="1:12" x14ac:dyDescent="0.25">
      <c r="A177" s="82"/>
      <c r="B177" s="202"/>
      <c r="C177" s="77"/>
      <c r="D177" s="85"/>
      <c r="E177" s="85"/>
      <c r="F177" s="85"/>
      <c r="G177" s="85"/>
      <c r="H177" s="85"/>
      <c r="I177" s="123"/>
      <c r="J177" s="124"/>
      <c r="K177" s="124"/>
      <c r="L177" s="86"/>
    </row>
    <row r="178" spans="1:12" x14ac:dyDescent="0.25">
      <c r="A178" s="82"/>
      <c r="B178" s="202"/>
      <c r="C178" s="77"/>
      <c r="D178" s="85"/>
      <c r="E178" s="85"/>
      <c r="F178" s="85"/>
      <c r="G178" s="85"/>
      <c r="H178" s="85"/>
      <c r="I178" s="123"/>
      <c r="J178" s="124"/>
      <c r="K178" s="124"/>
      <c r="L178" s="86"/>
    </row>
    <row r="179" spans="1:12" x14ac:dyDescent="0.25">
      <c r="A179" s="82"/>
      <c r="B179" s="202"/>
      <c r="C179" s="77"/>
      <c r="D179" s="85"/>
      <c r="E179" s="85"/>
      <c r="F179" s="85"/>
      <c r="G179" s="85"/>
      <c r="H179" s="85"/>
      <c r="I179" s="123"/>
      <c r="J179" s="124"/>
      <c r="K179" s="124"/>
      <c r="L179" s="86"/>
    </row>
    <row r="180" spans="1:12" x14ac:dyDescent="0.25">
      <c r="A180" s="82"/>
      <c r="B180" s="202"/>
      <c r="C180" s="77"/>
      <c r="D180" s="85"/>
      <c r="E180" s="85"/>
      <c r="F180" s="85"/>
      <c r="G180" s="85"/>
      <c r="H180" s="85"/>
      <c r="I180" s="123"/>
      <c r="J180" s="124"/>
      <c r="K180" s="124"/>
      <c r="L180" s="86"/>
    </row>
    <row r="181" spans="1:12" x14ac:dyDescent="0.25">
      <c r="A181" s="82"/>
      <c r="B181" s="202"/>
      <c r="C181" s="77"/>
      <c r="D181" s="85"/>
      <c r="E181" s="85"/>
      <c r="F181" s="85"/>
      <c r="G181" s="85"/>
      <c r="H181" s="85"/>
      <c r="I181" s="123"/>
      <c r="J181" s="124"/>
      <c r="K181" s="124"/>
      <c r="L181" s="86"/>
    </row>
    <row r="182" spans="1:12" x14ac:dyDescent="0.25">
      <c r="A182" s="82"/>
      <c r="B182" s="202"/>
      <c r="C182" s="77"/>
      <c r="D182" s="85"/>
      <c r="E182" s="85"/>
      <c r="F182" s="85"/>
      <c r="G182" s="85"/>
      <c r="H182" s="85"/>
      <c r="I182" s="123"/>
      <c r="J182" s="124"/>
      <c r="K182" s="124"/>
      <c r="L182" s="86"/>
    </row>
    <row r="183" spans="1:12" x14ac:dyDescent="0.25">
      <c r="A183" s="82"/>
      <c r="B183" s="202"/>
      <c r="C183" s="77"/>
      <c r="D183" s="85"/>
      <c r="E183" s="85"/>
      <c r="F183" s="85"/>
      <c r="G183" s="85"/>
      <c r="H183" s="85"/>
      <c r="I183" s="123"/>
      <c r="J183" s="124"/>
      <c r="K183" s="124"/>
      <c r="L183" s="86"/>
    </row>
    <row r="184" spans="1:12" x14ac:dyDescent="0.25">
      <c r="A184" s="82"/>
      <c r="B184" s="202"/>
      <c r="C184" s="77"/>
      <c r="D184" s="85"/>
      <c r="E184" s="85"/>
      <c r="F184" s="85"/>
      <c r="G184" s="85"/>
      <c r="H184" s="85"/>
      <c r="I184" s="123"/>
      <c r="J184" s="124"/>
      <c r="K184" s="124"/>
      <c r="L184" s="86"/>
    </row>
    <row r="185" spans="1:12" x14ac:dyDescent="0.25">
      <c r="A185" s="82"/>
      <c r="B185" s="202"/>
      <c r="C185" s="77"/>
      <c r="D185" s="85"/>
      <c r="E185" s="85"/>
      <c r="F185" s="85"/>
      <c r="G185" s="85"/>
      <c r="H185" s="85"/>
      <c r="I185" s="123"/>
      <c r="J185" s="124"/>
      <c r="K185" s="124"/>
      <c r="L185" s="86"/>
    </row>
    <row r="186" spans="1:12" x14ac:dyDescent="0.25">
      <c r="A186" s="82"/>
      <c r="B186" s="202"/>
      <c r="C186" s="77"/>
      <c r="D186" s="85"/>
      <c r="E186" s="85"/>
      <c r="F186" s="85"/>
      <c r="G186" s="85"/>
      <c r="H186" s="85"/>
      <c r="I186" s="123"/>
      <c r="J186" s="124"/>
      <c r="K186" s="124"/>
      <c r="L186" s="86"/>
    </row>
    <row r="187" spans="1:12" x14ac:dyDescent="0.25">
      <c r="A187" s="82"/>
      <c r="B187" s="202"/>
      <c r="C187" s="77"/>
      <c r="D187" s="85"/>
      <c r="E187" s="85"/>
      <c r="F187" s="85"/>
      <c r="G187" s="85"/>
      <c r="H187" s="85"/>
      <c r="I187" s="123"/>
      <c r="J187" s="124"/>
      <c r="K187" s="124"/>
      <c r="L187" s="86"/>
    </row>
    <row r="188" spans="1:12" x14ac:dyDescent="0.25">
      <c r="A188" s="82"/>
      <c r="B188" s="202"/>
      <c r="C188" s="77"/>
      <c r="D188" s="85"/>
      <c r="E188" s="85"/>
      <c r="F188" s="85"/>
      <c r="G188" s="85"/>
      <c r="H188" s="85"/>
      <c r="I188" s="123"/>
      <c r="J188" s="124"/>
      <c r="K188" s="124"/>
      <c r="L188" s="86"/>
    </row>
    <row r="189" spans="1:12" x14ac:dyDescent="0.25">
      <c r="A189" s="82"/>
      <c r="B189" s="202"/>
      <c r="C189" s="77"/>
      <c r="D189" s="85"/>
      <c r="E189" s="85"/>
      <c r="F189" s="85"/>
      <c r="G189" s="85"/>
      <c r="H189" s="85"/>
      <c r="I189" s="123"/>
      <c r="J189" s="124"/>
      <c r="K189" s="124"/>
      <c r="L189" s="86"/>
    </row>
    <row r="190" spans="1:12" x14ac:dyDescent="0.25">
      <c r="A190" s="82"/>
      <c r="B190" s="202"/>
      <c r="C190" s="77"/>
      <c r="D190" s="85"/>
      <c r="E190" s="85"/>
      <c r="F190" s="85"/>
      <c r="G190" s="85"/>
      <c r="H190" s="85"/>
      <c r="I190" s="123"/>
      <c r="J190" s="124"/>
      <c r="K190" s="124"/>
      <c r="L190" s="86"/>
    </row>
    <row r="191" spans="1:12" x14ac:dyDescent="0.25">
      <c r="A191" s="82"/>
      <c r="B191" s="202"/>
      <c r="C191" s="77"/>
      <c r="D191" s="85"/>
      <c r="E191" s="85"/>
      <c r="F191" s="85"/>
      <c r="G191" s="85"/>
      <c r="H191" s="85"/>
      <c r="I191" s="123"/>
      <c r="J191" s="124"/>
      <c r="K191" s="124"/>
      <c r="L191" s="86"/>
    </row>
    <row r="192" spans="1:12" x14ac:dyDescent="0.25">
      <c r="A192" s="82"/>
      <c r="B192" s="202"/>
      <c r="C192" s="77"/>
      <c r="D192" s="85"/>
      <c r="E192" s="85"/>
      <c r="F192" s="85"/>
      <c r="G192" s="85"/>
      <c r="H192" s="85"/>
      <c r="I192" s="123"/>
      <c r="J192" s="124"/>
      <c r="K192" s="124"/>
      <c r="L192" s="86"/>
    </row>
    <row r="193" spans="1:12" x14ac:dyDescent="0.25">
      <c r="A193" s="82"/>
      <c r="B193" s="202"/>
      <c r="C193" s="77"/>
      <c r="D193" s="85"/>
      <c r="E193" s="85"/>
      <c r="F193" s="85"/>
      <c r="G193" s="85"/>
      <c r="H193" s="85"/>
      <c r="I193" s="123"/>
      <c r="J193" s="124"/>
      <c r="K193" s="124"/>
      <c r="L193" s="86"/>
    </row>
    <row r="194" spans="1:12" x14ac:dyDescent="0.25">
      <c r="A194" s="82"/>
      <c r="B194" s="202"/>
      <c r="C194" s="77"/>
      <c r="D194" s="85"/>
      <c r="E194" s="85"/>
      <c r="F194" s="85"/>
      <c r="G194" s="85"/>
      <c r="H194" s="85"/>
      <c r="I194" s="123"/>
      <c r="J194" s="124"/>
      <c r="K194" s="124"/>
      <c r="L194" s="86"/>
    </row>
    <row r="195" spans="1:12" x14ac:dyDescent="0.25">
      <c r="A195" s="82"/>
      <c r="B195" s="202"/>
      <c r="C195" s="77"/>
      <c r="D195" s="85"/>
      <c r="E195" s="85"/>
      <c r="F195" s="85"/>
      <c r="G195" s="85"/>
      <c r="H195" s="85"/>
      <c r="I195" s="123"/>
      <c r="J195" s="124"/>
      <c r="K195" s="124"/>
      <c r="L195" s="86"/>
    </row>
    <row r="196" spans="1:12" x14ac:dyDescent="0.25">
      <c r="A196" s="82"/>
      <c r="B196" s="202"/>
      <c r="C196" s="77"/>
      <c r="D196" s="85"/>
      <c r="E196" s="85"/>
      <c r="F196" s="85"/>
      <c r="G196" s="85"/>
      <c r="H196" s="85"/>
      <c r="I196" s="123"/>
      <c r="J196" s="124"/>
      <c r="K196" s="124"/>
      <c r="L196" s="86"/>
    </row>
    <row r="197" spans="1:12" x14ac:dyDescent="0.25">
      <c r="A197" s="82"/>
      <c r="B197" s="202"/>
      <c r="C197" s="77"/>
      <c r="D197" s="85"/>
      <c r="E197" s="85"/>
      <c r="F197" s="85"/>
      <c r="G197" s="85"/>
      <c r="H197" s="85"/>
      <c r="I197" s="123"/>
      <c r="J197" s="124"/>
      <c r="K197" s="124"/>
      <c r="L197" s="86"/>
    </row>
    <row r="198" spans="1:12" x14ac:dyDescent="0.25">
      <c r="A198" s="82"/>
      <c r="B198" s="202"/>
      <c r="C198" s="77"/>
      <c r="D198" s="85"/>
      <c r="E198" s="85"/>
      <c r="F198" s="85"/>
      <c r="G198" s="85"/>
      <c r="H198" s="85"/>
      <c r="I198" s="123"/>
      <c r="J198" s="124"/>
      <c r="K198" s="124"/>
      <c r="L198" s="86"/>
    </row>
    <row r="199" spans="1:12" x14ac:dyDescent="0.25">
      <c r="A199" s="82"/>
      <c r="B199" s="202"/>
      <c r="C199" s="77"/>
      <c r="D199" s="85"/>
      <c r="E199" s="85"/>
      <c r="F199" s="85"/>
      <c r="G199" s="85"/>
      <c r="H199" s="85"/>
      <c r="I199" s="123"/>
      <c r="J199" s="124"/>
      <c r="K199" s="124"/>
      <c r="L199" s="86"/>
    </row>
    <row r="200" spans="1:12" x14ac:dyDescent="0.25">
      <c r="A200" s="82"/>
      <c r="B200" s="202"/>
      <c r="C200" s="77"/>
      <c r="D200" s="85"/>
      <c r="E200" s="85"/>
      <c r="F200" s="85"/>
      <c r="G200" s="85"/>
      <c r="H200" s="85"/>
      <c r="I200" s="123"/>
      <c r="J200" s="124"/>
      <c r="K200" s="124"/>
      <c r="L200" s="86"/>
    </row>
    <row r="201" spans="1:12" x14ac:dyDescent="0.25">
      <c r="A201" s="82"/>
      <c r="B201" s="202"/>
      <c r="C201" s="77"/>
      <c r="D201" s="85"/>
      <c r="E201" s="85"/>
      <c r="F201" s="85"/>
      <c r="G201" s="85"/>
      <c r="H201" s="85"/>
      <c r="I201" s="123"/>
      <c r="J201" s="124"/>
      <c r="K201" s="124"/>
      <c r="L201" s="86"/>
    </row>
    <row r="202" spans="1:12" x14ac:dyDescent="0.25">
      <c r="A202" s="82"/>
      <c r="B202" s="202"/>
      <c r="C202" s="77"/>
      <c r="D202" s="85"/>
      <c r="E202" s="85"/>
      <c r="F202" s="85"/>
      <c r="G202" s="85"/>
      <c r="H202" s="85"/>
      <c r="I202" s="123"/>
      <c r="J202" s="124"/>
      <c r="K202" s="124"/>
      <c r="L202" s="86"/>
    </row>
    <row r="203" spans="1:12" x14ac:dyDescent="0.25">
      <c r="A203" s="82"/>
      <c r="B203" s="202"/>
      <c r="C203" s="77"/>
      <c r="D203" s="85"/>
      <c r="E203" s="85"/>
      <c r="F203" s="85"/>
      <c r="G203" s="85"/>
      <c r="H203" s="85"/>
      <c r="I203" s="123"/>
      <c r="J203" s="124"/>
      <c r="K203" s="124"/>
      <c r="L203" s="86"/>
    </row>
    <row r="204" spans="1:12" x14ac:dyDescent="0.25">
      <c r="A204" s="82"/>
      <c r="B204" s="202"/>
      <c r="C204" s="77"/>
      <c r="D204" s="85"/>
      <c r="E204" s="85"/>
      <c r="F204" s="85"/>
      <c r="G204" s="85"/>
      <c r="H204" s="85"/>
      <c r="I204" s="123"/>
      <c r="J204" s="124"/>
      <c r="K204" s="124"/>
      <c r="L204" s="86"/>
    </row>
    <row r="205" spans="1:12" x14ac:dyDescent="0.25">
      <c r="A205" s="82"/>
      <c r="B205" s="202"/>
      <c r="C205" s="77"/>
      <c r="D205" s="85"/>
      <c r="E205" s="85"/>
      <c r="F205" s="85"/>
      <c r="G205" s="85"/>
      <c r="H205" s="85"/>
      <c r="I205" s="123"/>
      <c r="J205" s="124"/>
      <c r="K205" s="124"/>
      <c r="L205" s="86"/>
    </row>
    <row r="206" spans="1:12" x14ac:dyDescent="0.25">
      <c r="A206" s="82"/>
      <c r="B206" s="202"/>
      <c r="C206" s="77"/>
      <c r="D206" s="85"/>
      <c r="E206" s="85"/>
      <c r="F206" s="85"/>
      <c r="G206" s="85"/>
      <c r="H206" s="85"/>
      <c r="I206" s="123"/>
      <c r="J206" s="124"/>
      <c r="K206" s="124"/>
      <c r="L206" s="86"/>
    </row>
    <row r="207" spans="1:12" x14ac:dyDescent="0.25">
      <c r="A207" s="82"/>
      <c r="B207" s="202"/>
      <c r="C207" s="77"/>
      <c r="D207" s="85"/>
      <c r="E207" s="85"/>
      <c r="F207" s="85"/>
      <c r="G207" s="85"/>
      <c r="H207" s="85"/>
      <c r="I207" s="123"/>
      <c r="J207" s="124"/>
      <c r="K207" s="124"/>
      <c r="L207" s="86"/>
    </row>
    <row r="208" spans="1:12" x14ac:dyDescent="0.25">
      <c r="A208" s="82"/>
      <c r="B208" s="202"/>
      <c r="C208" s="77"/>
      <c r="D208" s="85"/>
      <c r="E208" s="85"/>
      <c r="F208" s="85"/>
      <c r="G208" s="85"/>
      <c r="H208" s="85"/>
      <c r="I208" s="123"/>
      <c r="J208" s="124"/>
      <c r="K208" s="124"/>
      <c r="L208" s="86"/>
    </row>
    <row r="209" spans="1:12" x14ac:dyDescent="0.25">
      <c r="A209" s="82"/>
      <c r="B209" s="202"/>
      <c r="C209" s="77"/>
      <c r="D209" s="85"/>
      <c r="E209" s="85"/>
      <c r="F209" s="85"/>
      <c r="G209" s="85"/>
      <c r="H209" s="85"/>
      <c r="I209" s="123"/>
      <c r="J209" s="124"/>
      <c r="K209" s="124"/>
      <c r="L209" s="86"/>
    </row>
    <row r="210" spans="1:12" x14ac:dyDescent="0.25">
      <c r="A210" s="82"/>
      <c r="B210" s="202"/>
      <c r="C210" s="77"/>
      <c r="D210" s="85"/>
      <c r="E210" s="85"/>
      <c r="F210" s="85"/>
      <c r="G210" s="85"/>
      <c r="H210" s="85"/>
      <c r="I210" s="123"/>
      <c r="J210" s="124"/>
      <c r="K210" s="124"/>
      <c r="L210" s="86"/>
    </row>
    <row r="211" spans="1:12" x14ac:dyDescent="0.25">
      <c r="A211" s="82"/>
      <c r="B211" s="202"/>
      <c r="C211" s="77"/>
      <c r="D211" s="85"/>
      <c r="E211" s="85"/>
      <c r="F211" s="85"/>
      <c r="G211" s="85"/>
      <c r="H211" s="85"/>
      <c r="I211" s="123"/>
      <c r="J211" s="124"/>
      <c r="K211" s="124"/>
      <c r="L211" s="86"/>
    </row>
    <row r="212" spans="1:12" x14ac:dyDescent="0.25">
      <c r="A212" s="82"/>
      <c r="B212" s="202"/>
      <c r="C212" s="77"/>
      <c r="D212" s="85"/>
      <c r="E212" s="85"/>
      <c r="F212" s="85"/>
      <c r="G212" s="85"/>
      <c r="H212" s="85"/>
      <c r="I212" s="123"/>
      <c r="J212" s="124"/>
      <c r="K212" s="124"/>
      <c r="L212" s="86"/>
    </row>
    <row r="213" spans="1:12" x14ac:dyDescent="0.25">
      <c r="A213" s="82"/>
      <c r="B213" s="202"/>
      <c r="C213" s="77"/>
      <c r="D213" s="85"/>
      <c r="E213" s="85"/>
      <c r="F213" s="85"/>
      <c r="G213" s="85"/>
      <c r="H213" s="85"/>
      <c r="I213" s="123"/>
      <c r="J213" s="124"/>
      <c r="K213" s="124"/>
      <c r="L213" s="86"/>
    </row>
    <row r="214" spans="1:12" x14ac:dyDescent="0.25">
      <c r="A214" s="82"/>
      <c r="B214" s="202"/>
      <c r="C214" s="77"/>
      <c r="D214" s="85"/>
      <c r="E214" s="85"/>
      <c r="F214" s="85"/>
      <c r="G214" s="85"/>
      <c r="H214" s="85"/>
      <c r="I214" s="123"/>
      <c r="J214" s="124"/>
      <c r="K214" s="124"/>
      <c r="L214" s="86"/>
    </row>
    <row r="215" spans="1:12" x14ac:dyDescent="0.25">
      <c r="A215" s="82"/>
      <c r="B215" s="202"/>
      <c r="C215" s="77"/>
      <c r="D215" s="85"/>
      <c r="E215" s="85"/>
      <c r="F215" s="85"/>
      <c r="G215" s="85"/>
      <c r="H215" s="85"/>
      <c r="I215" s="123"/>
      <c r="J215" s="124"/>
      <c r="K215" s="124"/>
      <c r="L215" s="86"/>
    </row>
    <row r="216" spans="1:12" x14ac:dyDescent="0.25">
      <c r="A216" s="82"/>
      <c r="B216" s="202"/>
      <c r="C216" s="77"/>
      <c r="D216" s="85"/>
      <c r="E216" s="85"/>
      <c r="F216" s="85"/>
      <c r="G216" s="85"/>
      <c r="H216" s="85"/>
      <c r="I216" s="123"/>
      <c r="J216" s="124"/>
      <c r="K216" s="124"/>
      <c r="L216" s="86"/>
    </row>
    <row r="217" spans="1:12" x14ac:dyDescent="0.25">
      <c r="A217" s="82"/>
      <c r="B217" s="202"/>
      <c r="C217" s="77"/>
      <c r="D217" s="85"/>
      <c r="E217" s="85"/>
      <c r="F217" s="85"/>
      <c r="G217" s="85"/>
      <c r="H217" s="85"/>
      <c r="I217" s="123"/>
      <c r="J217" s="124"/>
      <c r="K217" s="124"/>
      <c r="L217" s="86"/>
    </row>
    <row r="218" spans="1:12" x14ac:dyDescent="0.25">
      <c r="A218" s="82"/>
      <c r="B218" s="202"/>
      <c r="C218" s="77"/>
      <c r="D218" s="85"/>
      <c r="E218" s="85"/>
      <c r="F218" s="85"/>
      <c r="G218" s="85"/>
      <c r="H218" s="85"/>
      <c r="I218" s="123"/>
      <c r="J218" s="124"/>
      <c r="K218" s="124"/>
      <c r="L218" s="86"/>
    </row>
    <row r="219" spans="1:12" x14ac:dyDescent="0.25">
      <c r="A219" s="82"/>
      <c r="B219" s="202"/>
      <c r="C219" s="77"/>
      <c r="D219" s="85"/>
      <c r="E219" s="85"/>
      <c r="F219" s="85"/>
      <c r="G219" s="85"/>
      <c r="H219" s="85"/>
      <c r="I219" s="123"/>
      <c r="J219" s="124"/>
      <c r="K219" s="124"/>
      <c r="L219" s="86"/>
    </row>
    <row r="220" spans="1:12" x14ac:dyDescent="0.25">
      <c r="A220" s="82"/>
      <c r="B220" s="202"/>
      <c r="C220" s="77"/>
      <c r="D220" s="85"/>
      <c r="E220" s="85"/>
      <c r="F220" s="85"/>
      <c r="G220" s="85"/>
      <c r="H220" s="85"/>
      <c r="I220" s="123"/>
      <c r="J220" s="124"/>
      <c r="K220" s="124"/>
      <c r="L220" s="86"/>
    </row>
    <row r="221" spans="1:12" s="75" customFormat="1" ht="15" x14ac:dyDescent="0.25">
      <c r="A221" s="125"/>
      <c r="B221" s="203"/>
      <c r="C221" s="125"/>
      <c r="D221" s="126"/>
      <c r="E221" s="126"/>
      <c r="F221" s="126"/>
      <c r="G221" s="126"/>
      <c r="H221" s="126"/>
      <c r="I221" s="127"/>
      <c r="J221" s="127"/>
      <c r="K221" s="127"/>
      <c r="L221" s="126"/>
    </row>
    <row r="222" spans="1:12" x14ac:dyDescent="0.25">
      <c r="A222" s="128"/>
      <c r="B222" s="204"/>
      <c r="C222" s="125"/>
      <c r="D222" s="129"/>
      <c r="E222" s="129"/>
      <c r="F222" s="129"/>
      <c r="G222" s="129"/>
      <c r="H222" s="129"/>
      <c r="I222" s="130"/>
      <c r="J222" s="131"/>
      <c r="K222" s="131"/>
      <c r="L222" s="132"/>
    </row>
    <row r="223" spans="1:12" x14ac:dyDescent="0.25">
      <c r="A223" s="128"/>
      <c r="B223" s="204"/>
      <c r="C223" s="125"/>
      <c r="D223" s="129"/>
      <c r="E223" s="129"/>
      <c r="F223" s="129"/>
      <c r="G223" s="129"/>
      <c r="H223" s="129"/>
      <c r="I223" s="130"/>
      <c r="J223" s="131"/>
      <c r="K223" s="131"/>
      <c r="L223" s="132"/>
    </row>
    <row r="224" spans="1:12" x14ac:dyDescent="0.25">
      <c r="A224" s="128"/>
      <c r="B224" s="204"/>
      <c r="C224" s="125"/>
      <c r="D224" s="129"/>
      <c r="E224" s="129"/>
      <c r="F224" s="129"/>
      <c r="G224" s="129"/>
      <c r="H224" s="129"/>
      <c r="I224" s="130"/>
      <c r="J224" s="131"/>
      <c r="K224" s="131"/>
      <c r="L224" s="132"/>
    </row>
    <row r="225" spans="1:12" x14ac:dyDescent="0.25">
      <c r="A225" s="128"/>
      <c r="B225" s="204"/>
      <c r="C225" s="125"/>
      <c r="D225" s="129"/>
      <c r="E225" s="129"/>
      <c r="F225" s="129"/>
      <c r="G225" s="129"/>
      <c r="H225" s="129"/>
      <c r="I225" s="130"/>
      <c r="J225" s="131"/>
      <c r="K225" s="131"/>
      <c r="L225" s="132"/>
    </row>
    <row r="226" spans="1:12" x14ac:dyDescent="0.25">
      <c r="A226" s="128"/>
      <c r="B226" s="204"/>
      <c r="C226" s="125"/>
      <c r="D226" s="129"/>
      <c r="E226" s="129"/>
      <c r="F226" s="129"/>
      <c r="G226" s="129"/>
      <c r="H226" s="129"/>
      <c r="I226" s="130"/>
      <c r="J226" s="131"/>
      <c r="K226" s="131"/>
      <c r="L226" s="132"/>
    </row>
    <row r="227" spans="1:12" x14ac:dyDescent="0.25">
      <c r="A227" s="128"/>
      <c r="B227" s="204"/>
      <c r="C227" s="125"/>
      <c r="D227" s="129"/>
      <c r="E227" s="129"/>
      <c r="F227" s="129"/>
      <c r="G227" s="129"/>
      <c r="H227" s="129"/>
      <c r="I227" s="130"/>
      <c r="J227" s="131"/>
      <c r="K227" s="131"/>
      <c r="L227" s="132"/>
    </row>
    <row r="228" spans="1:12" x14ac:dyDescent="0.25">
      <c r="A228" s="128"/>
      <c r="B228" s="204"/>
      <c r="C228" s="125"/>
      <c r="D228" s="129"/>
      <c r="E228" s="129"/>
      <c r="F228" s="129"/>
      <c r="G228" s="129"/>
      <c r="H228" s="129"/>
      <c r="I228" s="130"/>
      <c r="J228" s="131"/>
      <c r="K228" s="131"/>
      <c r="L228" s="132"/>
    </row>
    <row r="229" spans="1:12" x14ac:dyDescent="0.25">
      <c r="A229" s="128"/>
      <c r="B229" s="204"/>
      <c r="C229" s="125"/>
      <c r="D229" s="129"/>
      <c r="E229" s="129"/>
      <c r="F229" s="129"/>
      <c r="G229" s="129"/>
      <c r="H229" s="129"/>
      <c r="I229" s="130"/>
      <c r="J229" s="131"/>
      <c r="K229" s="131"/>
      <c r="L229" s="132"/>
    </row>
    <row r="230" spans="1:12" x14ac:dyDescent="0.25">
      <c r="A230" s="128"/>
      <c r="B230" s="204"/>
      <c r="C230" s="125"/>
      <c r="D230" s="129"/>
      <c r="E230" s="129"/>
      <c r="F230" s="129"/>
      <c r="G230" s="129"/>
      <c r="H230" s="129"/>
      <c r="I230" s="130"/>
      <c r="J230" s="131"/>
      <c r="K230" s="131"/>
      <c r="L230" s="132"/>
    </row>
    <row r="231" spans="1:12" x14ac:dyDescent="0.25">
      <c r="A231" s="128"/>
      <c r="B231" s="204"/>
      <c r="C231" s="125"/>
      <c r="D231" s="129"/>
      <c r="E231" s="129"/>
      <c r="F231" s="129"/>
      <c r="G231" s="129"/>
      <c r="H231" s="129"/>
      <c r="I231" s="130"/>
      <c r="J231" s="131"/>
      <c r="K231" s="131"/>
      <c r="L231" s="132"/>
    </row>
    <row r="232" spans="1:12" x14ac:dyDescent="0.25">
      <c r="A232" s="128"/>
      <c r="B232" s="204"/>
      <c r="C232" s="125"/>
      <c r="D232" s="129"/>
      <c r="E232" s="129"/>
      <c r="F232" s="129"/>
      <c r="G232" s="129"/>
      <c r="H232" s="129"/>
      <c r="I232" s="130"/>
      <c r="J232" s="131"/>
      <c r="K232" s="131"/>
      <c r="L232" s="132"/>
    </row>
    <row r="233" spans="1:12" x14ac:dyDescent="0.25">
      <c r="A233" s="128"/>
      <c r="B233" s="204"/>
      <c r="C233" s="125"/>
      <c r="D233" s="129"/>
      <c r="E233" s="129"/>
      <c r="F233" s="129"/>
      <c r="G233" s="129"/>
      <c r="H233" s="129"/>
      <c r="I233" s="130"/>
      <c r="J233" s="131"/>
      <c r="K233" s="131"/>
      <c r="L233" s="132"/>
    </row>
    <row r="234" spans="1:12" x14ac:dyDescent="0.25">
      <c r="A234" s="128"/>
      <c r="B234" s="204"/>
      <c r="C234" s="125"/>
      <c r="D234" s="129"/>
      <c r="E234" s="129"/>
      <c r="F234" s="129"/>
      <c r="G234" s="129"/>
      <c r="H234" s="129"/>
      <c r="I234" s="130"/>
      <c r="J234" s="131"/>
      <c r="K234" s="131"/>
      <c r="L234" s="132"/>
    </row>
    <row r="235" spans="1:12" x14ac:dyDescent="0.25">
      <c r="A235" s="128"/>
      <c r="B235" s="204"/>
      <c r="C235" s="125"/>
      <c r="D235" s="129"/>
      <c r="E235" s="129"/>
      <c r="F235" s="129"/>
      <c r="G235" s="129"/>
      <c r="H235" s="129"/>
      <c r="I235" s="130"/>
      <c r="J235" s="131"/>
      <c r="K235" s="131"/>
      <c r="L235" s="132"/>
    </row>
    <row r="236" spans="1:12" x14ac:dyDescent="0.25">
      <c r="A236" s="128"/>
      <c r="B236" s="204"/>
      <c r="C236" s="125"/>
      <c r="D236" s="129"/>
      <c r="E236" s="129"/>
      <c r="F236" s="129"/>
      <c r="G236" s="129"/>
      <c r="H236" s="129"/>
      <c r="I236" s="130"/>
      <c r="J236" s="131"/>
      <c r="K236" s="131"/>
      <c r="L236" s="132"/>
    </row>
    <row r="237" spans="1:12" x14ac:dyDescent="0.25">
      <c r="A237" s="128"/>
      <c r="B237" s="204"/>
      <c r="C237" s="125"/>
      <c r="D237" s="129"/>
      <c r="E237" s="129"/>
      <c r="F237" s="129"/>
      <c r="G237" s="129"/>
      <c r="H237" s="129"/>
      <c r="I237" s="130"/>
      <c r="J237" s="131"/>
      <c r="K237" s="131"/>
      <c r="L237" s="132"/>
    </row>
    <row r="238" spans="1:12" x14ac:dyDescent="0.25">
      <c r="A238" s="128"/>
      <c r="B238" s="204"/>
      <c r="C238" s="125"/>
      <c r="D238" s="129"/>
      <c r="E238" s="129"/>
      <c r="F238" s="129"/>
      <c r="G238" s="129"/>
      <c r="H238" s="129"/>
      <c r="I238" s="130"/>
      <c r="J238" s="131"/>
      <c r="K238" s="131"/>
      <c r="L238" s="132"/>
    </row>
    <row r="239" spans="1:12" x14ac:dyDescent="0.25">
      <c r="A239" s="128"/>
      <c r="B239" s="204"/>
      <c r="C239" s="125"/>
      <c r="D239" s="129"/>
      <c r="E239" s="129"/>
      <c r="F239" s="129"/>
      <c r="G239" s="129"/>
      <c r="H239" s="129"/>
      <c r="I239" s="130"/>
      <c r="J239" s="131"/>
      <c r="K239" s="131"/>
      <c r="L239" s="132"/>
    </row>
    <row r="240" spans="1:12" x14ac:dyDescent="0.25">
      <c r="A240" s="128"/>
      <c r="B240" s="204"/>
      <c r="C240" s="125"/>
      <c r="D240" s="129"/>
      <c r="E240" s="129"/>
      <c r="F240" s="129"/>
      <c r="G240" s="129"/>
      <c r="H240" s="129"/>
      <c r="I240" s="130"/>
      <c r="J240" s="131"/>
      <c r="K240" s="131"/>
      <c r="L240" s="132"/>
    </row>
    <row r="241" spans="1:12" x14ac:dyDescent="0.25">
      <c r="A241" s="128"/>
      <c r="B241" s="204"/>
      <c r="C241" s="125"/>
      <c r="D241" s="129"/>
      <c r="E241" s="129"/>
      <c r="F241" s="129"/>
      <c r="G241" s="129"/>
      <c r="H241" s="129"/>
      <c r="I241" s="130"/>
      <c r="J241" s="131"/>
      <c r="K241" s="131"/>
      <c r="L241" s="132"/>
    </row>
    <row r="242" spans="1:12" x14ac:dyDescent="0.25">
      <c r="A242" s="128"/>
      <c r="B242" s="204"/>
      <c r="C242" s="125"/>
      <c r="D242" s="129"/>
      <c r="E242" s="129"/>
      <c r="F242" s="129"/>
      <c r="G242" s="129"/>
      <c r="H242" s="129"/>
      <c r="I242" s="130"/>
      <c r="J242" s="131"/>
      <c r="K242" s="131"/>
      <c r="L242" s="132"/>
    </row>
    <row r="243" spans="1:12" x14ac:dyDescent="0.25">
      <c r="A243" s="128"/>
      <c r="B243" s="204"/>
      <c r="C243" s="125"/>
      <c r="D243" s="129"/>
      <c r="E243" s="129"/>
      <c r="F243" s="129"/>
      <c r="G243" s="129"/>
      <c r="H243" s="129"/>
      <c r="I243" s="130"/>
      <c r="J243" s="131"/>
      <c r="K243" s="131"/>
      <c r="L243" s="132"/>
    </row>
    <row r="244" spans="1:12" x14ac:dyDescent="0.25">
      <c r="A244" s="128"/>
      <c r="B244" s="204"/>
      <c r="C244" s="125"/>
      <c r="D244" s="129"/>
      <c r="E244" s="129"/>
      <c r="F244" s="129"/>
      <c r="G244" s="129"/>
      <c r="H244" s="129"/>
      <c r="I244" s="130"/>
      <c r="J244" s="131"/>
      <c r="K244" s="131"/>
      <c r="L244" s="132"/>
    </row>
    <row r="245" spans="1:12" x14ac:dyDescent="0.25">
      <c r="A245" s="128"/>
      <c r="B245" s="204"/>
      <c r="C245" s="125"/>
      <c r="D245" s="129"/>
      <c r="E245" s="129"/>
      <c r="F245" s="129"/>
      <c r="G245" s="129"/>
      <c r="H245" s="129"/>
      <c r="I245" s="130"/>
      <c r="J245" s="131"/>
      <c r="K245" s="131"/>
      <c r="L245" s="132"/>
    </row>
    <row r="246" spans="1:12" x14ac:dyDescent="0.25">
      <c r="A246" s="128"/>
      <c r="B246" s="204"/>
      <c r="C246" s="125"/>
      <c r="D246" s="129"/>
      <c r="E246" s="129"/>
      <c r="F246" s="129"/>
      <c r="G246" s="129"/>
      <c r="H246" s="129"/>
      <c r="I246" s="130"/>
      <c r="J246" s="131"/>
      <c r="K246" s="131"/>
      <c r="L246" s="132"/>
    </row>
    <row r="247" spans="1:12" x14ac:dyDescent="0.25">
      <c r="A247" s="128"/>
      <c r="B247" s="204"/>
      <c r="C247" s="125"/>
      <c r="D247" s="129"/>
      <c r="E247" s="129"/>
      <c r="F247" s="129"/>
      <c r="G247" s="129"/>
      <c r="H247" s="129"/>
      <c r="I247" s="130"/>
      <c r="J247" s="131"/>
      <c r="K247" s="131"/>
      <c r="L247" s="132"/>
    </row>
    <row r="248" spans="1:12" x14ac:dyDescent="0.25">
      <c r="A248" s="128"/>
      <c r="B248" s="204"/>
      <c r="C248" s="125"/>
      <c r="D248" s="129"/>
      <c r="E248" s="129"/>
      <c r="F248" s="129"/>
      <c r="G248" s="129"/>
      <c r="H248" s="129"/>
      <c r="I248" s="130"/>
      <c r="J248" s="131"/>
      <c r="K248" s="131"/>
      <c r="L248" s="132"/>
    </row>
    <row r="249" spans="1:12" x14ac:dyDescent="0.25">
      <c r="A249" s="128"/>
      <c r="B249" s="204"/>
      <c r="C249" s="125"/>
      <c r="D249" s="129"/>
      <c r="E249" s="129"/>
      <c r="F249" s="129"/>
      <c r="G249" s="129"/>
      <c r="H249" s="129"/>
      <c r="I249" s="130"/>
      <c r="J249" s="131"/>
      <c r="K249" s="131"/>
      <c r="L249" s="132"/>
    </row>
    <row r="250" spans="1:12" x14ac:dyDescent="0.25">
      <c r="A250" s="128"/>
      <c r="B250" s="204"/>
      <c r="C250" s="125"/>
      <c r="D250" s="129"/>
      <c r="E250" s="129"/>
      <c r="F250" s="129"/>
      <c r="G250" s="129"/>
      <c r="H250" s="129"/>
      <c r="I250" s="130"/>
      <c r="J250" s="131"/>
      <c r="K250" s="131"/>
      <c r="L250" s="132"/>
    </row>
    <row r="251" spans="1:12" x14ac:dyDescent="0.25">
      <c r="A251" s="128"/>
      <c r="B251" s="204"/>
      <c r="C251" s="125"/>
      <c r="D251" s="129"/>
      <c r="E251" s="129"/>
      <c r="F251" s="129"/>
      <c r="G251" s="129"/>
      <c r="H251" s="129"/>
      <c r="I251" s="130"/>
      <c r="J251" s="131"/>
      <c r="K251" s="131"/>
      <c r="L251" s="132"/>
    </row>
    <row r="252" spans="1:12" x14ac:dyDescent="0.25">
      <c r="A252" s="128"/>
      <c r="B252" s="204"/>
      <c r="C252" s="125"/>
      <c r="D252" s="129"/>
      <c r="E252" s="129"/>
      <c r="F252" s="129"/>
      <c r="G252" s="129"/>
      <c r="H252" s="129"/>
      <c r="I252" s="130"/>
      <c r="J252" s="131"/>
      <c r="K252" s="131"/>
      <c r="L252" s="132"/>
    </row>
    <row r="253" spans="1:12" x14ac:dyDescent="0.25">
      <c r="A253" s="128"/>
      <c r="B253" s="204"/>
      <c r="C253" s="125"/>
      <c r="D253" s="129"/>
      <c r="E253" s="129"/>
      <c r="F253" s="129"/>
      <c r="G253" s="129"/>
      <c r="H253" s="129"/>
      <c r="I253" s="130"/>
      <c r="J253" s="131"/>
      <c r="K253" s="131"/>
      <c r="L253" s="132"/>
    </row>
    <row r="254" spans="1:12" x14ac:dyDescent="0.25">
      <c r="A254" s="128"/>
      <c r="B254" s="204"/>
      <c r="C254" s="125"/>
      <c r="D254" s="129"/>
      <c r="E254" s="129"/>
      <c r="F254" s="129"/>
      <c r="G254" s="129"/>
      <c r="H254" s="129"/>
      <c r="I254" s="130"/>
      <c r="J254" s="131"/>
      <c r="K254" s="131"/>
      <c r="L254" s="132"/>
    </row>
    <row r="255" spans="1:12" x14ac:dyDescent="0.25">
      <c r="A255" s="128"/>
      <c r="B255" s="204"/>
      <c r="C255" s="125"/>
      <c r="D255" s="129"/>
      <c r="E255" s="129"/>
      <c r="F255" s="129"/>
      <c r="G255" s="129"/>
      <c r="H255" s="129"/>
      <c r="I255" s="130"/>
      <c r="J255" s="131"/>
      <c r="K255" s="131"/>
      <c r="L255" s="132"/>
    </row>
    <row r="256" spans="1:12" x14ac:dyDescent="0.25">
      <c r="A256" s="128"/>
      <c r="B256" s="204"/>
      <c r="C256" s="125"/>
      <c r="D256" s="129"/>
      <c r="E256" s="129"/>
      <c r="F256" s="129"/>
      <c r="G256" s="129"/>
      <c r="H256" s="129"/>
      <c r="I256" s="130"/>
      <c r="J256" s="131"/>
      <c r="K256" s="131"/>
      <c r="L256" s="132"/>
    </row>
    <row r="257" spans="1:12" x14ac:dyDescent="0.25">
      <c r="A257" s="128"/>
      <c r="B257" s="204"/>
      <c r="C257" s="125"/>
      <c r="D257" s="129"/>
      <c r="E257" s="129"/>
      <c r="F257" s="129"/>
      <c r="G257" s="129"/>
      <c r="H257" s="129"/>
      <c r="I257" s="130"/>
      <c r="J257" s="131"/>
      <c r="K257" s="131"/>
      <c r="L257" s="132"/>
    </row>
    <row r="258" spans="1:12" x14ac:dyDescent="0.25">
      <c r="A258" s="128"/>
      <c r="B258" s="204"/>
      <c r="C258" s="125"/>
      <c r="D258" s="129"/>
      <c r="E258" s="129"/>
      <c r="F258" s="129"/>
      <c r="G258" s="129"/>
      <c r="H258" s="129"/>
      <c r="I258" s="130"/>
      <c r="J258" s="131"/>
      <c r="K258" s="131"/>
      <c r="L258" s="132"/>
    </row>
    <row r="259" spans="1:12" x14ac:dyDescent="0.25">
      <c r="A259" s="128"/>
      <c r="B259" s="204"/>
      <c r="C259" s="125"/>
      <c r="D259" s="129"/>
      <c r="E259" s="129"/>
      <c r="F259" s="129"/>
      <c r="G259" s="129"/>
      <c r="H259" s="129"/>
      <c r="I259" s="130"/>
      <c r="J259" s="131"/>
      <c r="K259" s="131"/>
      <c r="L259" s="132"/>
    </row>
    <row r="260" spans="1:12" x14ac:dyDescent="0.25">
      <c r="A260" s="128"/>
      <c r="B260" s="204"/>
      <c r="C260" s="125"/>
      <c r="D260" s="129"/>
      <c r="E260" s="129"/>
      <c r="F260" s="129"/>
      <c r="G260" s="129"/>
      <c r="H260" s="129"/>
      <c r="I260" s="130"/>
      <c r="J260" s="131"/>
      <c r="K260" s="131"/>
      <c r="L260" s="132"/>
    </row>
    <row r="261" spans="1:12" x14ac:dyDescent="0.25">
      <c r="A261" s="128"/>
      <c r="B261" s="204"/>
      <c r="C261" s="125"/>
      <c r="D261" s="129"/>
      <c r="E261" s="129"/>
      <c r="F261" s="129"/>
      <c r="G261" s="129"/>
      <c r="H261" s="129"/>
      <c r="I261" s="130"/>
      <c r="J261" s="131"/>
      <c r="K261" s="131"/>
      <c r="L261" s="132"/>
    </row>
    <row r="262" spans="1:12" x14ac:dyDescent="0.25">
      <c r="A262" s="128"/>
      <c r="B262" s="204"/>
      <c r="C262" s="125"/>
      <c r="D262" s="129"/>
      <c r="E262" s="129"/>
      <c r="F262" s="129"/>
      <c r="G262" s="129"/>
      <c r="H262" s="129"/>
      <c r="I262" s="130"/>
      <c r="J262" s="131"/>
      <c r="K262" s="131"/>
      <c r="L262" s="132"/>
    </row>
    <row r="263" spans="1:12" x14ac:dyDescent="0.25">
      <c r="A263" s="128"/>
      <c r="B263" s="204"/>
      <c r="C263" s="125"/>
      <c r="D263" s="129"/>
      <c r="E263" s="129"/>
      <c r="F263" s="129"/>
      <c r="G263" s="129"/>
      <c r="H263" s="129"/>
      <c r="I263" s="130"/>
      <c r="J263" s="131"/>
      <c r="K263" s="131"/>
      <c r="L263" s="132"/>
    </row>
    <row r="264" spans="1:12" x14ac:dyDescent="0.25">
      <c r="A264" s="128"/>
      <c r="B264" s="204"/>
      <c r="C264" s="125"/>
      <c r="D264" s="129"/>
      <c r="E264" s="129"/>
      <c r="F264" s="129"/>
      <c r="G264" s="129"/>
      <c r="H264" s="129"/>
      <c r="I264" s="130"/>
      <c r="J264" s="131"/>
      <c r="K264" s="131"/>
      <c r="L264" s="132"/>
    </row>
    <row r="265" spans="1:12" x14ac:dyDescent="0.25">
      <c r="A265" s="128"/>
      <c r="B265" s="204"/>
      <c r="C265" s="125"/>
      <c r="D265" s="129"/>
      <c r="E265" s="129"/>
      <c r="F265" s="129"/>
      <c r="G265" s="129"/>
      <c r="H265" s="129"/>
      <c r="I265" s="130"/>
      <c r="J265" s="131"/>
      <c r="K265" s="131"/>
      <c r="L265" s="132"/>
    </row>
    <row r="266" spans="1:12" x14ac:dyDescent="0.25">
      <c r="A266" s="128"/>
      <c r="B266" s="204"/>
      <c r="C266" s="125"/>
      <c r="D266" s="129"/>
      <c r="E266" s="129"/>
      <c r="F266" s="129"/>
      <c r="G266" s="129"/>
      <c r="H266" s="129"/>
      <c r="I266" s="130"/>
      <c r="J266" s="131"/>
      <c r="K266" s="131"/>
      <c r="L266" s="132"/>
    </row>
    <row r="267" spans="1:12" x14ac:dyDescent="0.25">
      <c r="A267" s="128"/>
      <c r="B267" s="204"/>
      <c r="C267" s="125"/>
      <c r="D267" s="129"/>
      <c r="E267" s="129"/>
      <c r="F267" s="129"/>
      <c r="G267" s="129"/>
      <c r="H267" s="129"/>
      <c r="I267" s="130"/>
      <c r="J267" s="131"/>
      <c r="K267" s="131"/>
      <c r="L267" s="132"/>
    </row>
    <row r="268" spans="1:12" x14ac:dyDescent="0.25">
      <c r="A268" s="128"/>
      <c r="B268" s="204"/>
      <c r="C268" s="125"/>
      <c r="D268" s="129"/>
      <c r="E268" s="129"/>
      <c r="F268" s="129"/>
      <c r="G268" s="129"/>
      <c r="H268" s="129"/>
      <c r="I268" s="130"/>
      <c r="J268" s="131"/>
      <c r="K268" s="131"/>
      <c r="L268" s="132"/>
    </row>
    <row r="269" spans="1:12" x14ac:dyDescent="0.25">
      <c r="A269" s="128"/>
      <c r="B269" s="204"/>
      <c r="C269" s="125"/>
      <c r="D269" s="129"/>
      <c r="E269" s="129"/>
      <c r="F269" s="129"/>
      <c r="G269" s="129"/>
      <c r="H269" s="129"/>
      <c r="I269" s="130"/>
      <c r="J269" s="131"/>
      <c r="K269" s="131"/>
      <c r="L269" s="132"/>
    </row>
    <row r="270" spans="1:12" x14ac:dyDescent="0.25">
      <c r="A270" s="128"/>
      <c r="B270" s="204"/>
      <c r="C270" s="125"/>
      <c r="D270" s="129"/>
      <c r="E270" s="129"/>
      <c r="F270" s="129"/>
      <c r="G270" s="129"/>
      <c r="H270" s="129"/>
      <c r="I270" s="130"/>
      <c r="J270" s="131"/>
      <c r="K270" s="131"/>
      <c r="L270" s="132"/>
    </row>
    <row r="271" spans="1:12" x14ac:dyDescent="0.25">
      <c r="A271" s="128"/>
      <c r="B271" s="204"/>
      <c r="C271" s="125"/>
      <c r="D271" s="129"/>
      <c r="E271" s="129"/>
      <c r="F271" s="129"/>
      <c r="G271" s="129"/>
      <c r="H271" s="129"/>
      <c r="I271" s="130"/>
      <c r="J271" s="131"/>
      <c r="K271" s="131"/>
      <c r="L271" s="132"/>
    </row>
    <row r="272" spans="1:12" x14ac:dyDescent="0.25">
      <c r="A272" s="128"/>
      <c r="B272" s="204"/>
      <c r="C272" s="125"/>
      <c r="D272" s="129"/>
      <c r="E272" s="129"/>
      <c r="F272" s="129"/>
      <c r="G272" s="129"/>
      <c r="H272" s="129"/>
      <c r="I272" s="130"/>
      <c r="J272" s="131"/>
      <c r="K272" s="131"/>
      <c r="L272" s="132"/>
    </row>
    <row r="273" spans="1:12" x14ac:dyDescent="0.25">
      <c r="A273" s="128"/>
      <c r="B273" s="204"/>
      <c r="C273" s="125"/>
      <c r="D273" s="129"/>
      <c r="E273" s="129"/>
      <c r="F273" s="129"/>
      <c r="G273" s="129"/>
      <c r="H273" s="129"/>
      <c r="I273" s="130"/>
      <c r="J273" s="131"/>
      <c r="K273" s="131"/>
      <c r="L273" s="132"/>
    </row>
    <row r="274" spans="1:12" x14ac:dyDescent="0.25">
      <c r="A274" s="128"/>
      <c r="B274" s="204"/>
      <c r="C274" s="125"/>
      <c r="D274" s="129"/>
      <c r="E274" s="129"/>
      <c r="F274" s="129"/>
      <c r="G274" s="129"/>
      <c r="H274" s="129"/>
      <c r="I274" s="130"/>
      <c r="J274" s="131"/>
      <c r="K274" s="131"/>
      <c r="L274" s="132"/>
    </row>
    <row r="275" spans="1:12" x14ac:dyDescent="0.25">
      <c r="A275" s="128"/>
      <c r="B275" s="204"/>
      <c r="C275" s="125"/>
      <c r="D275" s="129"/>
      <c r="E275" s="129"/>
      <c r="F275" s="129"/>
      <c r="G275" s="129"/>
      <c r="H275" s="129"/>
      <c r="I275" s="130"/>
      <c r="J275" s="131"/>
      <c r="K275" s="131"/>
      <c r="L275" s="132"/>
    </row>
    <row r="276" spans="1:12" x14ac:dyDescent="0.25">
      <c r="A276" s="128"/>
      <c r="B276" s="204"/>
      <c r="C276" s="125"/>
      <c r="D276" s="129"/>
      <c r="E276" s="129"/>
      <c r="F276" s="129"/>
      <c r="G276" s="129"/>
      <c r="H276" s="129"/>
      <c r="I276" s="130"/>
      <c r="J276" s="131"/>
      <c r="K276" s="131"/>
      <c r="L276" s="132"/>
    </row>
    <row r="277" spans="1:12" x14ac:dyDescent="0.25">
      <c r="A277" s="128"/>
      <c r="B277" s="204"/>
      <c r="C277" s="125"/>
      <c r="D277" s="129"/>
      <c r="E277" s="129"/>
      <c r="F277" s="129"/>
      <c r="G277" s="129"/>
      <c r="H277" s="129"/>
      <c r="I277" s="130"/>
      <c r="J277" s="131"/>
      <c r="K277" s="131"/>
      <c r="L277" s="132"/>
    </row>
    <row r="278" spans="1:12" x14ac:dyDescent="0.25">
      <c r="A278" s="128"/>
      <c r="B278" s="204"/>
      <c r="C278" s="125"/>
      <c r="D278" s="129"/>
      <c r="E278" s="129"/>
      <c r="F278" s="129"/>
      <c r="G278" s="129"/>
      <c r="H278" s="129"/>
      <c r="I278" s="130"/>
      <c r="J278" s="131"/>
      <c r="K278" s="131"/>
      <c r="L278" s="132"/>
    </row>
    <row r="279" spans="1:12" x14ac:dyDescent="0.25">
      <c r="A279" s="128"/>
      <c r="B279" s="204"/>
      <c r="C279" s="125"/>
      <c r="D279" s="129"/>
      <c r="E279" s="129"/>
      <c r="F279" s="129"/>
      <c r="G279" s="129"/>
      <c r="H279" s="129"/>
      <c r="I279" s="130"/>
      <c r="J279" s="131"/>
      <c r="K279" s="131"/>
      <c r="L279" s="132"/>
    </row>
    <row r="280" spans="1:12" x14ac:dyDescent="0.25">
      <c r="A280" s="128"/>
      <c r="B280" s="204"/>
      <c r="C280" s="125"/>
      <c r="D280" s="129"/>
      <c r="E280" s="129"/>
      <c r="F280" s="129"/>
      <c r="G280" s="129"/>
      <c r="H280" s="129"/>
      <c r="I280" s="130"/>
      <c r="J280" s="131"/>
      <c r="K280" s="131"/>
      <c r="L280" s="132"/>
    </row>
    <row r="281" spans="1:12" x14ac:dyDescent="0.25">
      <c r="A281" s="128"/>
      <c r="B281" s="204"/>
      <c r="C281" s="125"/>
      <c r="D281" s="129"/>
      <c r="E281" s="129"/>
      <c r="F281" s="129"/>
      <c r="G281" s="129"/>
      <c r="H281" s="129"/>
      <c r="I281" s="130"/>
      <c r="J281" s="131"/>
      <c r="K281" s="131"/>
      <c r="L281" s="132"/>
    </row>
    <row r="282" spans="1:12" x14ac:dyDescent="0.25">
      <c r="A282" s="128"/>
      <c r="B282" s="204"/>
      <c r="C282" s="125"/>
      <c r="D282" s="129"/>
      <c r="E282" s="129"/>
      <c r="F282" s="129"/>
      <c r="G282" s="129"/>
      <c r="H282" s="129"/>
      <c r="I282" s="130"/>
      <c r="J282" s="131"/>
      <c r="K282" s="131"/>
      <c r="L282" s="132"/>
    </row>
    <row r="283" spans="1:12" x14ac:dyDescent="0.25">
      <c r="A283" s="128"/>
      <c r="B283" s="204"/>
      <c r="C283" s="125"/>
      <c r="D283" s="129"/>
      <c r="E283" s="129"/>
      <c r="F283" s="129"/>
      <c r="G283" s="129"/>
      <c r="H283" s="129"/>
      <c r="I283" s="130"/>
      <c r="J283" s="131"/>
      <c r="K283" s="131"/>
      <c r="L283" s="132"/>
    </row>
    <row r="284" spans="1:12" x14ac:dyDescent="0.25">
      <c r="A284" s="128"/>
      <c r="B284" s="204"/>
      <c r="C284" s="125"/>
      <c r="D284" s="129"/>
      <c r="E284" s="129"/>
      <c r="F284" s="129"/>
      <c r="G284" s="129"/>
      <c r="H284" s="129"/>
      <c r="I284" s="130"/>
      <c r="J284" s="131"/>
      <c r="K284" s="131"/>
      <c r="L284" s="132"/>
    </row>
    <row r="285" spans="1:12" x14ac:dyDescent="0.25">
      <c r="A285" s="128"/>
      <c r="B285" s="204"/>
      <c r="C285" s="125"/>
      <c r="D285" s="129"/>
      <c r="E285" s="129"/>
      <c r="F285" s="129"/>
      <c r="G285" s="129"/>
      <c r="H285" s="129"/>
      <c r="I285" s="130"/>
      <c r="J285" s="131"/>
      <c r="K285" s="131"/>
      <c r="L285" s="132"/>
    </row>
    <row r="286" spans="1:12" x14ac:dyDescent="0.25">
      <c r="A286" s="128"/>
      <c r="B286" s="204"/>
      <c r="C286" s="125"/>
      <c r="D286" s="129"/>
      <c r="E286" s="129"/>
      <c r="F286" s="129"/>
      <c r="G286" s="129"/>
      <c r="H286" s="129"/>
      <c r="I286" s="130"/>
      <c r="J286" s="131"/>
      <c r="K286" s="131"/>
      <c r="L286" s="132"/>
    </row>
    <row r="287" spans="1:12" x14ac:dyDescent="0.25">
      <c r="A287" s="128"/>
      <c r="B287" s="204"/>
      <c r="C287" s="125"/>
      <c r="D287" s="129"/>
      <c r="E287" s="129"/>
      <c r="F287" s="129"/>
      <c r="G287" s="129"/>
      <c r="H287" s="129"/>
      <c r="I287" s="130"/>
      <c r="J287" s="131"/>
      <c r="K287" s="131"/>
      <c r="L287" s="132"/>
    </row>
    <row r="288" spans="1:12" x14ac:dyDescent="0.25">
      <c r="A288" s="128"/>
      <c r="B288" s="204"/>
      <c r="C288" s="125"/>
      <c r="D288" s="129"/>
      <c r="E288" s="129"/>
      <c r="F288" s="129"/>
      <c r="G288" s="129"/>
      <c r="H288" s="129"/>
      <c r="I288" s="130"/>
      <c r="J288" s="131"/>
      <c r="K288" s="131"/>
      <c r="L288" s="132"/>
    </row>
    <row r="289" spans="1:12" x14ac:dyDescent="0.25">
      <c r="A289" s="128"/>
      <c r="B289" s="204"/>
      <c r="C289" s="125"/>
      <c r="D289" s="129"/>
      <c r="E289" s="129"/>
      <c r="F289" s="129"/>
      <c r="G289" s="129"/>
      <c r="H289" s="129"/>
      <c r="I289" s="130"/>
      <c r="J289" s="131"/>
      <c r="K289" s="131"/>
      <c r="L289" s="132"/>
    </row>
    <row r="290" spans="1:12" x14ac:dyDescent="0.25">
      <c r="A290" s="128"/>
      <c r="B290" s="204"/>
      <c r="C290" s="125"/>
      <c r="D290" s="129"/>
      <c r="E290" s="129"/>
      <c r="F290" s="129"/>
      <c r="G290" s="129"/>
      <c r="H290" s="129"/>
      <c r="I290" s="130"/>
      <c r="J290" s="131"/>
      <c r="K290" s="131"/>
      <c r="L290" s="132"/>
    </row>
    <row r="291" spans="1:12" x14ac:dyDescent="0.25">
      <c r="A291" s="128"/>
      <c r="B291" s="204"/>
      <c r="C291" s="125"/>
      <c r="D291" s="129"/>
      <c r="E291" s="129"/>
      <c r="F291" s="129"/>
      <c r="G291" s="129"/>
      <c r="H291" s="129"/>
      <c r="I291" s="130"/>
      <c r="J291" s="131"/>
      <c r="K291" s="131"/>
      <c r="L291" s="132"/>
    </row>
    <row r="292" spans="1:12" x14ac:dyDescent="0.25">
      <c r="A292" s="128"/>
      <c r="B292" s="204"/>
      <c r="C292" s="125"/>
      <c r="D292" s="129"/>
      <c r="E292" s="129"/>
      <c r="F292" s="129"/>
      <c r="G292" s="129"/>
      <c r="H292" s="129"/>
      <c r="I292" s="130"/>
      <c r="J292" s="131"/>
      <c r="K292" s="131"/>
      <c r="L292" s="132"/>
    </row>
    <row r="293" spans="1:12" x14ac:dyDescent="0.25">
      <c r="A293" s="128"/>
      <c r="B293" s="204"/>
      <c r="C293" s="125"/>
      <c r="D293" s="129"/>
      <c r="E293" s="129"/>
      <c r="F293" s="129"/>
      <c r="G293" s="129"/>
      <c r="H293" s="129"/>
      <c r="I293" s="130"/>
      <c r="J293" s="131"/>
      <c r="K293" s="131"/>
      <c r="L293" s="132"/>
    </row>
    <row r="294" spans="1:12" x14ac:dyDescent="0.25">
      <c r="A294" s="128"/>
      <c r="B294" s="204"/>
      <c r="C294" s="125"/>
      <c r="D294" s="129"/>
      <c r="E294" s="129"/>
      <c r="F294" s="129"/>
      <c r="G294" s="129"/>
      <c r="H294" s="129"/>
      <c r="I294" s="130"/>
      <c r="J294" s="131"/>
      <c r="K294" s="131"/>
      <c r="L294" s="132"/>
    </row>
    <row r="295" spans="1:12" x14ac:dyDescent="0.25">
      <c r="A295" s="128"/>
      <c r="B295" s="204"/>
      <c r="C295" s="125"/>
      <c r="D295" s="129"/>
      <c r="E295" s="129"/>
      <c r="F295" s="129"/>
      <c r="G295" s="129"/>
      <c r="H295" s="129"/>
      <c r="I295" s="130"/>
      <c r="J295" s="131"/>
      <c r="K295" s="131"/>
      <c r="L295" s="132"/>
    </row>
    <row r="296" spans="1:12" x14ac:dyDescent="0.25">
      <c r="A296" s="128"/>
      <c r="B296" s="204"/>
      <c r="C296" s="125"/>
      <c r="D296" s="129"/>
      <c r="E296" s="129"/>
      <c r="F296" s="129"/>
      <c r="G296" s="129"/>
      <c r="H296" s="129"/>
      <c r="I296" s="130"/>
      <c r="J296" s="131"/>
      <c r="K296" s="131"/>
      <c r="L296" s="132"/>
    </row>
    <row r="297" spans="1:12" x14ac:dyDescent="0.25">
      <c r="A297" s="128"/>
      <c r="B297" s="204"/>
      <c r="C297" s="125"/>
      <c r="D297" s="129"/>
      <c r="E297" s="129"/>
      <c r="F297" s="129"/>
      <c r="G297" s="129"/>
      <c r="H297" s="129"/>
      <c r="I297" s="130"/>
      <c r="J297" s="131"/>
      <c r="K297" s="131"/>
      <c r="L297" s="132"/>
    </row>
    <row r="298" spans="1:12" x14ac:dyDescent="0.25">
      <c r="A298" s="128"/>
      <c r="B298" s="204"/>
      <c r="C298" s="125"/>
      <c r="D298" s="129"/>
      <c r="E298" s="129"/>
      <c r="F298" s="129"/>
      <c r="G298" s="129"/>
      <c r="H298" s="129"/>
      <c r="I298" s="130"/>
      <c r="J298" s="131"/>
      <c r="K298" s="131"/>
      <c r="L298" s="132"/>
    </row>
    <row r="299" spans="1:12" x14ac:dyDescent="0.25">
      <c r="A299" s="128"/>
      <c r="B299" s="204"/>
      <c r="C299" s="125"/>
      <c r="D299" s="129"/>
      <c r="E299" s="129"/>
      <c r="F299" s="129"/>
      <c r="G299" s="129"/>
      <c r="H299" s="129"/>
      <c r="I299" s="130"/>
      <c r="J299" s="131"/>
      <c r="K299" s="131"/>
      <c r="L299" s="132"/>
    </row>
    <row r="300" spans="1:12" x14ac:dyDescent="0.25">
      <c r="A300" s="128"/>
      <c r="B300" s="204"/>
      <c r="C300" s="125"/>
      <c r="D300" s="129"/>
      <c r="E300" s="129"/>
      <c r="F300" s="129"/>
      <c r="G300" s="129"/>
      <c r="H300" s="129"/>
      <c r="I300" s="130"/>
      <c r="J300" s="131"/>
      <c r="K300" s="131"/>
      <c r="L300" s="132"/>
    </row>
    <row r="301" spans="1:12" x14ac:dyDescent="0.25">
      <c r="A301" s="128"/>
      <c r="B301" s="204"/>
      <c r="C301" s="125"/>
      <c r="D301" s="129"/>
      <c r="E301" s="129"/>
      <c r="F301" s="129"/>
      <c r="G301" s="129"/>
      <c r="H301" s="129"/>
      <c r="I301" s="130"/>
      <c r="J301" s="131"/>
      <c r="K301" s="131"/>
      <c r="L301" s="132"/>
    </row>
    <row r="302" spans="1:12" x14ac:dyDescent="0.25">
      <c r="A302" s="128"/>
      <c r="B302" s="204"/>
      <c r="C302" s="125"/>
      <c r="D302" s="129"/>
      <c r="E302" s="129"/>
      <c r="F302" s="129"/>
      <c r="G302" s="129"/>
      <c r="H302" s="129"/>
      <c r="I302" s="130"/>
      <c r="J302" s="131"/>
      <c r="K302" s="131"/>
      <c r="L302" s="132"/>
    </row>
    <row r="303" spans="1:12" x14ac:dyDescent="0.25">
      <c r="A303" s="128"/>
      <c r="B303" s="204"/>
      <c r="C303" s="125"/>
      <c r="D303" s="129"/>
      <c r="E303" s="129"/>
      <c r="F303" s="129"/>
      <c r="G303" s="129"/>
      <c r="H303" s="129"/>
      <c r="I303" s="130"/>
      <c r="J303" s="131"/>
      <c r="K303" s="131"/>
      <c r="L303" s="132"/>
    </row>
    <row r="304" spans="1:12" x14ac:dyDescent="0.25">
      <c r="A304" s="128"/>
      <c r="B304" s="204"/>
      <c r="C304" s="125"/>
      <c r="D304" s="129"/>
      <c r="E304" s="129"/>
      <c r="F304" s="129"/>
      <c r="G304" s="129"/>
      <c r="H304" s="129"/>
      <c r="I304" s="130"/>
      <c r="J304" s="131"/>
      <c r="K304" s="131"/>
      <c r="L304" s="132"/>
    </row>
    <row r="305" spans="1:12" x14ac:dyDescent="0.25">
      <c r="A305" s="128"/>
      <c r="B305" s="204"/>
      <c r="C305" s="125"/>
      <c r="D305" s="129"/>
      <c r="E305" s="129"/>
      <c r="F305" s="129"/>
      <c r="G305" s="129"/>
      <c r="H305" s="129"/>
      <c r="I305" s="130"/>
      <c r="J305" s="131"/>
      <c r="K305" s="131"/>
      <c r="L305" s="132"/>
    </row>
    <row r="306" spans="1:12" x14ac:dyDescent="0.25">
      <c r="A306" s="128"/>
      <c r="B306" s="204"/>
      <c r="C306" s="125"/>
      <c r="D306" s="129"/>
      <c r="E306" s="129"/>
      <c r="F306" s="129"/>
      <c r="G306" s="129"/>
      <c r="H306" s="129"/>
      <c r="I306" s="130"/>
      <c r="J306" s="131"/>
      <c r="K306" s="131"/>
      <c r="L306" s="132"/>
    </row>
    <row r="307" spans="1:12" x14ac:dyDescent="0.25">
      <c r="A307" s="128"/>
      <c r="B307" s="204"/>
      <c r="C307" s="125"/>
      <c r="D307" s="129"/>
      <c r="E307" s="129"/>
      <c r="F307" s="129"/>
      <c r="G307" s="129"/>
      <c r="H307" s="129"/>
      <c r="I307" s="130"/>
      <c r="J307" s="131"/>
      <c r="K307" s="131"/>
      <c r="L307" s="132"/>
    </row>
    <row r="308" spans="1:12" x14ac:dyDescent="0.25">
      <c r="A308" s="128"/>
      <c r="B308" s="204"/>
      <c r="C308" s="125"/>
      <c r="D308" s="129"/>
      <c r="E308" s="129"/>
      <c r="F308" s="129"/>
      <c r="G308" s="129"/>
      <c r="H308" s="129"/>
      <c r="I308" s="130"/>
      <c r="J308" s="131"/>
      <c r="K308" s="131"/>
      <c r="L308" s="132"/>
    </row>
    <row r="309" spans="1:12" x14ac:dyDescent="0.25">
      <c r="A309" s="128"/>
      <c r="B309" s="204"/>
      <c r="C309" s="125"/>
      <c r="D309" s="129"/>
      <c r="E309" s="129"/>
      <c r="F309" s="129"/>
      <c r="G309" s="129"/>
      <c r="H309" s="129"/>
      <c r="I309" s="130"/>
      <c r="J309" s="131"/>
      <c r="K309" s="131"/>
      <c r="L309" s="132"/>
    </row>
    <row r="310" spans="1:12" x14ac:dyDescent="0.25">
      <c r="A310" s="128"/>
      <c r="B310" s="204"/>
      <c r="C310" s="125"/>
      <c r="D310" s="129"/>
      <c r="E310" s="129"/>
      <c r="F310" s="129"/>
      <c r="G310" s="129"/>
      <c r="H310" s="129"/>
      <c r="I310" s="130"/>
      <c r="J310" s="131"/>
      <c r="K310" s="131"/>
      <c r="L310" s="132"/>
    </row>
    <row r="311" spans="1:12" x14ac:dyDescent="0.25">
      <c r="A311" s="128"/>
      <c r="B311" s="204"/>
      <c r="C311" s="125"/>
      <c r="D311" s="129"/>
      <c r="E311" s="129"/>
      <c r="F311" s="129"/>
      <c r="G311" s="129"/>
      <c r="H311" s="129"/>
      <c r="I311" s="130"/>
      <c r="J311" s="131"/>
      <c r="K311" s="131"/>
      <c r="L311" s="132"/>
    </row>
    <row r="312" spans="1:12" x14ac:dyDescent="0.25">
      <c r="A312" s="128"/>
      <c r="B312" s="204"/>
      <c r="C312" s="125"/>
      <c r="D312" s="129"/>
      <c r="E312" s="129"/>
      <c r="F312" s="129"/>
      <c r="G312" s="129"/>
      <c r="H312" s="129"/>
      <c r="I312" s="130"/>
      <c r="J312" s="131"/>
      <c r="K312" s="131"/>
      <c r="L312" s="132"/>
    </row>
    <row r="313" spans="1:12" x14ac:dyDescent="0.25">
      <c r="A313" s="128"/>
      <c r="B313" s="204"/>
      <c r="C313" s="125"/>
      <c r="D313" s="129"/>
      <c r="E313" s="129"/>
      <c r="F313" s="129"/>
      <c r="G313" s="129"/>
      <c r="H313" s="129"/>
      <c r="I313" s="130"/>
      <c r="J313" s="131"/>
      <c r="K313" s="131"/>
      <c r="L313" s="132"/>
    </row>
    <row r="314" spans="1:12" x14ac:dyDescent="0.25">
      <c r="A314" s="128"/>
      <c r="B314" s="204"/>
      <c r="C314" s="125"/>
      <c r="D314" s="129"/>
      <c r="E314" s="129"/>
      <c r="F314" s="129"/>
      <c r="G314" s="129"/>
      <c r="H314" s="129"/>
      <c r="I314" s="130"/>
      <c r="J314" s="131"/>
      <c r="K314" s="131"/>
      <c r="L314" s="132"/>
    </row>
    <row r="315" spans="1:12" x14ac:dyDescent="0.25">
      <c r="A315" s="128"/>
      <c r="B315" s="204"/>
      <c r="C315" s="125"/>
      <c r="D315" s="129"/>
      <c r="E315" s="129"/>
      <c r="F315" s="129"/>
      <c r="G315" s="129"/>
      <c r="H315" s="129"/>
      <c r="I315" s="130"/>
      <c r="J315" s="131"/>
      <c r="K315" s="131"/>
      <c r="L315" s="132"/>
    </row>
    <row r="316" spans="1:12" x14ac:dyDescent="0.25">
      <c r="A316" s="128"/>
      <c r="B316" s="204"/>
      <c r="C316" s="125"/>
      <c r="D316" s="129"/>
      <c r="E316" s="129"/>
      <c r="F316" s="129"/>
      <c r="G316" s="129"/>
      <c r="H316" s="129"/>
      <c r="I316" s="130"/>
      <c r="J316" s="131"/>
      <c r="K316" s="131"/>
      <c r="L316" s="132"/>
    </row>
    <row r="317" spans="1:12" x14ac:dyDescent="0.25">
      <c r="A317" s="128"/>
      <c r="B317" s="204"/>
      <c r="C317" s="125"/>
      <c r="D317" s="129"/>
      <c r="E317" s="129"/>
      <c r="F317" s="129"/>
      <c r="G317" s="129"/>
      <c r="H317" s="129"/>
      <c r="I317" s="130"/>
      <c r="J317" s="131"/>
      <c r="K317" s="131"/>
      <c r="L317" s="132"/>
    </row>
    <row r="318" spans="1:12" x14ac:dyDescent="0.25">
      <c r="A318" s="128"/>
      <c r="B318" s="204"/>
      <c r="C318" s="125"/>
      <c r="D318" s="129"/>
      <c r="E318" s="129"/>
      <c r="F318" s="129"/>
      <c r="G318" s="129"/>
      <c r="H318" s="129"/>
      <c r="I318" s="130"/>
      <c r="J318" s="131"/>
      <c r="K318" s="131"/>
      <c r="L318" s="132"/>
    </row>
    <row r="319" spans="1:12" x14ac:dyDescent="0.25">
      <c r="A319" s="128"/>
      <c r="B319" s="204"/>
      <c r="C319" s="125"/>
      <c r="D319" s="129"/>
      <c r="E319" s="129"/>
      <c r="F319" s="129"/>
      <c r="G319" s="129"/>
      <c r="H319" s="129"/>
      <c r="I319" s="130"/>
      <c r="J319" s="131"/>
      <c r="K319" s="131"/>
      <c r="L319" s="132"/>
    </row>
    <row r="320" spans="1:12" x14ac:dyDescent="0.25">
      <c r="A320" s="128"/>
      <c r="B320" s="204"/>
      <c r="C320" s="125"/>
      <c r="D320" s="129"/>
      <c r="E320" s="129"/>
      <c r="F320" s="129"/>
      <c r="G320" s="129"/>
      <c r="H320" s="129"/>
      <c r="I320" s="130"/>
      <c r="J320" s="131"/>
      <c r="K320" s="131"/>
      <c r="L320" s="132"/>
    </row>
    <row r="321" spans="1:12" x14ac:dyDescent="0.25">
      <c r="A321" s="128"/>
      <c r="B321" s="204"/>
      <c r="C321" s="125"/>
      <c r="D321" s="129"/>
      <c r="E321" s="129"/>
      <c r="F321" s="129"/>
      <c r="G321" s="129"/>
      <c r="H321" s="129"/>
      <c r="I321" s="130"/>
      <c r="J321" s="131"/>
      <c r="K321" s="131"/>
      <c r="L321" s="132"/>
    </row>
    <row r="322" spans="1:12" x14ac:dyDescent="0.25">
      <c r="A322" s="128"/>
      <c r="B322" s="204"/>
      <c r="C322" s="125"/>
      <c r="D322" s="129"/>
      <c r="E322" s="129"/>
      <c r="F322" s="129"/>
      <c r="G322" s="129"/>
      <c r="H322" s="129"/>
      <c r="I322" s="130"/>
      <c r="J322" s="131"/>
      <c r="K322" s="131"/>
      <c r="L322" s="132"/>
    </row>
    <row r="323" spans="1:12" x14ac:dyDescent="0.25">
      <c r="A323" s="128"/>
      <c r="B323" s="204"/>
      <c r="C323" s="125"/>
      <c r="D323" s="129"/>
      <c r="E323" s="129"/>
      <c r="F323" s="129"/>
      <c r="G323" s="129"/>
      <c r="H323" s="129"/>
      <c r="I323" s="130"/>
      <c r="J323" s="131"/>
      <c r="K323" s="131"/>
      <c r="L323" s="132"/>
    </row>
    <row r="324" spans="1:12" x14ac:dyDescent="0.25">
      <c r="A324" s="128"/>
      <c r="B324" s="204"/>
      <c r="C324" s="125"/>
      <c r="D324" s="129"/>
      <c r="E324" s="129"/>
      <c r="F324" s="129"/>
      <c r="G324" s="129"/>
      <c r="H324" s="129"/>
      <c r="I324" s="130"/>
      <c r="J324" s="131"/>
      <c r="K324" s="131"/>
      <c r="L324" s="132"/>
    </row>
    <row r="325" spans="1:12" x14ac:dyDescent="0.25">
      <c r="A325" s="128"/>
      <c r="B325" s="204"/>
      <c r="C325" s="125"/>
      <c r="D325" s="129"/>
      <c r="E325" s="129"/>
      <c r="F325" s="129"/>
      <c r="G325" s="129"/>
      <c r="H325" s="129"/>
      <c r="I325" s="130"/>
      <c r="J325" s="131"/>
      <c r="K325" s="131"/>
      <c r="L325" s="132"/>
    </row>
    <row r="326" spans="1:12" x14ac:dyDescent="0.25">
      <c r="A326" s="128"/>
      <c r="B326" s="204"/>
      <c r="C326" s="125"/>
      <c r="D326" s="129"/>
      <c r="E326" s="129"/>
      <c r="F326" s="129"/>
      <c r="G326" s="129"/>
      <c r="H326" s="129"/>
      <c r="I326" s="130"/>
      <c r="J326" s="131"/>
      <c r="K326" s="131"/>
      <c r="L326" s="132"/>
    </row>
    <row r="327" spans="1:12" x14ac:dyDescent="0.25">
      <c r="A327" s="128"/>
      <c r="B327" s="204"/>
      <c r="C327" s="125"/>
      <c r="D327" s="129"/>
      <c r="E327" s="129"/>
      <c r="F327" s="129"/>
      <c r="G327" s="129"/>
      <c r="H327" s="129"/>
      <c r="I327" s="130"/>
      <c r="J327" s="131"/>
      <c r="K327" s="131"/>
      <c r="L327" s="132"/>
    </row>
    <row r="328" spans="1:12" x14ac:dyDescent="0.25">
      <c r="A328" s="128"/>
      <c r="B328" s="204"/>
      <c r="C328" s="125"/>
      <c r="D328" s="129"/>
      <c r="E328" s="129"/>
      <c r="F328" s="129"/>
      <c r="G328" s="129"/>
      <c r="H328" s="129"/>
      <c r="I328" s="130"/>
      <c r="J328" s="131"/>
      <c r="K328" s="131"/>
      <c r="L328" s="132"/>
    </row>
    <row r="329" spans="1:12" x14ac:dyDescent="0.25">
      <c r="A329" s="128"/>
      <c r="B329" s="204"/>
      <c r="C329" s="125"/>
      <c r="D329" s="129"/>
      <c r="E329" s="129"/>
      <c r="F329" s="129"/>
      <c r="G329" s="129"/>
      <c r="H329" s="129"/>
      <c r="I329" s="130"/>
      <c r="J329" s="131"/>
      <c r="K329" s="131"/>
      <c r="L329" s="132"/>
    </row>
    <row r="330" spans="1:12" x14ac:dyDescent="0.25">
      <c r="A330" s="128"/>
      <c r="B330" s="204"/>
      <c r="C330" s="125"/>
      <c r="D330" s="129"/>
      <c r="E330" s="129"/>
      <c r="F330" s="129"/>
      <c r="G330" s="129"/>
      <c r="H330" s="129"/>
      <c r="I330" s="130"/>
      <c r="J330" s="131"/>
      <c r="K330" s="131"/>
      <c r="L330" s="132"/>
    </row>
    <row r="331" spans="1:12" x14ac:dyDescent="0.25">
      <c r="A331" s="128"/>
      <c r="B331" s="204"/>
      <c r="C331" s="125"/>
      <c r="D331" s="129"/>
      <c r="E331" s="129"/>
      <c r="F331" s="129"/>
      <c r="G331" s="129"/>
      <c r="H331" s="129"/>
      <c r="I331" s="130"/>
      <c r="J331" s="131"/>
      <c r="K331" s="131"/>
      <c r="L331" s="132"/>
    </row>
    <row r="332" spans="1:12" x14ac:dyDescent="0.25">
      <c r="A332" s="128"/>
      <c r="B332" s="204"/>
      <c r="C332" s="125"/>
      <c r="D332" s="129"/>
      <c r="E332" s="129"/>
      <c r="F332" s="129"/>
      <c r="G332" s="129"/>
      <c r="H332" s="129"/>
      <c r="I332" s="130"/>
      <c r="J332" s="131"/>
      <c r="K332" s="131"/>
      <c r="L332" s="132"/>
    </row>
    <row r="333" spans="1:12" x14ac:dyDescent="0.3">
      <c r="A333" s="128"/>
      <c r="B333" s="204"/>
      <c r="C333" s="125"/>
      <c r="D333" s="36"/>
      <c r="E333" s="36"/>
      <c r="F333" s="36"/>
      <c r="G333" s="36"/>
      <c r="H333" s="36"/>
      <c r="I333" s="133"/>
      <c r="J333" s="134"/>
      <c r="K333" s="134"/>
      <c r="L333" s="41"/>
    </row>
    <row r="334" spans="1:12" x14ac:dyDescent="0.3">
      <c r="A334" s="128"/>
      <c r="B334" s="204"/>
      <c r="C334" s="125"/>
      <c r="D334" s="36"/>
      <c r="E334" s="36"/>
      <c r="F334" s="36"/>
      <c r="G334" s="36"/>
      <c r="H334" s="36"/>
      <c r="I334" s="133"/>
      <c r="J334" s="134"/>
      <c r="K334" s="134"/>
      <c r="L334" s="41"/>
    </row>
    <row r="335" spans="1:12" x14ac:dyDescent="0.3">
      <c r="A335" s="128"/>
      <c r="B335" s="204"/>
      <c r="C335" s="125"/>
      <c r="D335" s="36"/>
      <c r="E335" s="36"/>
      <c r="F335" s="36"/>
      <c r="G335" s="36"/>
      <c r="H335" s="36"/>
      <c r="I335" s="133"/>
      <c r="J335" s="134"/>
      <c r="K335" s="134"/>
      <c r="L335" s="41"/>
    </row>
    <row r="336" spans="1:12" x14ac:dyDescent="0.3">
      <c r="A336" s="128"/>
      <c r="B336" s="204"/>
      <c r="C336" s="125"/>
      <c r="D336" s="36"/>
      <c r="E336" s="36"/>
      <c r="F336" s="36"/>
      <c r="G336" s="36"/>
      <c r="H336" s="36"/>
      <c r="I336" s="133"/>
      <c r="J336" s="134"/>
      <c r="K336" s="134"/>
      <c r="L336" s="41"/>
    </row>
    <row r="337" spans="1:12" x14ac:dyDescent="0.3">
      <c r="A337" s="128"/>
      <c r="B337" s="204"/>
      <c r="C337" s="125"/>
      <c r="D337" s="36"/>
      <c r="E337" s="36"/>
      <c r="F337" s="36"/>
      <c r="G337" s="36"/>
      <c r="H337" s="36"/>
      <c r="I337" s="133"/>
      <c r="J337" s="134"/>
      <c r="K337" s="134"/>
      <c r="L337" s="41"/>
    </row>
    <row r="338" spans="1:12" x14ac:dyDescent="0.3">
      <c r="A338" s="128"/>
      <c r="B338" s="204"/>
      <c r="C338" s="125"/>
      <c r="D338" s="36"/>
      <c r="E338" s="36"/>
      <c r="F338" s="36"/>
      <c r="G338" s="36"/>
      <c r="H338" s="36"/>
      <c r="I338" s="133"/>
      <c r="J338" s="134"/>
      <c r="K338" s="134"/>
      <c r="L338" s="41"/>
    </row>
    <row r="339" spans="1:12" x14ac:dyDescent="0.3">
      <c r="A339" s="128"/>
      <c r="B339" s="204"/>
      <c r="C339" s="125"/>
      <c r="D339" s="36"/>
      <c r="E339" s="36"/>
      <c r="F339" s="36"/>
      <c r="G339" s="36"/>
      <c r="H339" s="36"/>
      <c r="I339" s="133"/>
      <c r="J339" s="134"/>
      <c r="K339" s="134"/>
      <c r="L339" s="41"/>
    </row>
    <row r="340" spans="1:12" x14ac:dyDescent="0.3">
      <c r="A340" s="128"/>
      <c r="B340" s="204"/>
      <c r="C340" s="125"/>
      <c r="D340" s="36"/>
      <c r="E340" s="36"/>
      <c r="F340" s="36"/>
      <c r="G340" s="36"/>
      <c r="H340" s="36"/>
      <c r="I340" s="133"/>
      <c r="J340" s="134"/>
      <c r="K340" s="134"/>
      <c r="L340" s="41"/>
    </row>
    <row r="341" spans="1:12" x14ac:dyDescent="0.3">
      <c r="A341" s="128"/>
      <c r="B341" s="204"/>
      <c r="C341" s="125"/>
      <c r="D341" s="36"/>
      <c r="E341" s="36"/>
      <c r="F341" s="36"/>
      <c r="G341" s="36"/>
      <c r="H341" s="36"/>
      <c r="I341" s="133"/>
      <c r="J341" s="134"/>
      <c r="K341" s="134"/>
      <c r="L341" s="41"/>
    </row>
    <row r="342" spans="1:12" x14ac:dyDescent="0.3">
      <c r="A342" s="128"/>
      <c r="B342" s="204"/>
      <c r="C342" s="125"/>
      <c r="D342" s="36"/>
      <c r="E342" s="36"/>
      <c r="F342" s="36"/>
      <c r="G342" s="36"/>
      <c r="H342" s="36"/>
      <c r="I342" s="133"/>
      <c r="J342" s="134"/>
      <c r="K342" s="134"/>
      <c r="L342" s="41"/>
    </row>
    <row r="343" spans="1:12" x14ac:dyDescent="0.3">
      <c r="A343" s="128"/>
      <c r="B343" s="204"/>
      <c r="C343" s="125"/>
      <c r="D343" s="36"/>
      <c r="E343" s="36"/>
      <c r="F343" s="36"/>
      <c r="G343" s="36"/>
      <c r="H343" s="36"/>
      <c r="I343" s="133"/>
      <c r="J343" s="134"/>
      <c r="K343" s="134"/>
      <c r="L343" s="41"/>
    </row>
    <row r="344" spans="1:12" x14ac:dyDescent="0.3">
      <c r="A344" s="128"/>
      <c r="B344" s="204"/>
      <c r="C344" s="125"/>
      <c r="D344" s="36"/>
      <c r="E344" s="36"/>
      <c r="F344" s="36"/>
      <c r="G344" s="36"/>
      <c r="H344" s="36"/>
      <c r="I344" s="133"/>
      <c r="J344" s="134"/>
      <c r="K344" s="134"/>
      <c r="L344" s="41"/>
    </row>
    <row r="345" spans="1:12" x14ac:dyDescent="0.3">
      <c r="A345" s="128"/>
      <c r="B345" s="204"/>
      <c r="C345" s="125"/>
      <c r="D345" s="36"/>
      <c r="E345" s="36"/>
      <c r="F345" s="36"/>
      <c r="G345" s="36"/>
      <c r="H345" s="36"/>
      <c r="I345" s="133"/>
      <c r="J345" s="134"/>
      <c r="K345" s="134"/>
      <c r="L345" s="41"/>
    </row>
    <row r="346" spans="1:12" x14ac:dyDescent="0.3">
      <c r="A346" s="128"/>
      <c r="B346" s="204"/>
      <c r="C346" s="125"/>
      <c r="D346" s="36"/>
      <c r="E346" s="36"/>
      <c r="F346" s="36"/>
      <c r="G346" s="36"/>
      <c r="H346" s="36"/>
      <c r="I346" s="133"/>
      <c r="J346" s="134"/>
      <c r="K346" s="134"/>
      <c r="L346" s="41"/>
    </row>
    <row r="347" spans="1:12" x14ac:dyDescent="0.3">
      <c r="A347" s="128"/>
      <c r="B347" s="204"/>
      <c r="C347" s="125"/>
      <c r="D347" s="36"/>
      <c r="E347" s="36"/>
      <c r="F347" s="36"/>
      <c r="G347" s="36"/>
      <c r="H347" s="36"/>
      <c r="I347" s="133"/>
      <c r="J347" s="134"/>
      <c r="K347" s="134"/>
      <c r="L347" s="41"/>
    </row>
    <row r="348" spans="1:12" x14ac:dyDescent="0.3">
      <c r="A348" s="128"/>
      <c r="B348" s="204"/>
      <c r="C348" s="125"/>
      <c r="D348" s="36"/>
      <c r="E348" s="36"/>
      <c r="F348" s="36"/>
      <c r="G348" s="36"/>
      <c r="H348" s="36"/>
      <c r="I348" s="133"/>
      <c r="J348" s="134"/>
      <c r="K348" s="134"/>
      <c r="L348" s="41"/>
    </row>
    <row r="349" spans="1:12" x14ac:dyDescent="0.3">
      <c r="A349" s="128"/>
      <c r="B349" s="204"/>
      <c r="C349" s="125"/>
      <c r="D349" s="36"/>
      <c r="E349" s="36"/>
      <c r="F349" s="36"/>
      <c r="G349" s="36"/>
      <c r="H349" s="36"/>
      <c r="I349" s="133"/>
      <c r="J349" s="134"/>
      <c r="K349" s="134"/>
      <c r="L349" s="41"/>
    </row>
    <row r="350" spans="1:12" x14ac:dyDescent="0.3">
      <c r="A350" s="128"/>
      <c r="B350" s="204"/>
      <c r="C350" s="125"/>
      <c r="D350" s="36"/>
      <c r="E350" s="36"/>
      <c r="F350" s="36"/>
      <c r="G350" s="36"/>
      <c r="H350" s="36"/>
      <c r="I350" s="133"/>
      <c r="J350" s="134"/>
      <c r="K350" s="134"/>
      <c r="L350" s="41"/>
    </row>
    <row r="351" spans="1:12" x14ac:dyDescent="0.3">
      <c r="A351" s="128"/>
      <c r="B351" s="204"/>
      <c r="C351" s="125"/>
      <c r="D351" s="36"/>
      <c r="E351" s="36"/>
      <c r="F351" s="36"/>
      <c r="G351" s="36"/>
      <c r="H351" s="36"/>
      <c r="I351" s="133"/>
      <c r="J351" s="134"/>
      <c r="K351" s="134"/>
      <c r="L351" s="41"/>
    </row>
    <row r="352" spans="1:12" x14ac:dyDescent="0.3">
      <c r="A352" s="128"/>
      <c r="B352" s="204"/>
      <c r="C352" s="125"/>
      <c r="D352" s="36"/>
      <c r="E352" s="36"/>
      <c r="F352" s="36"/>
      <c r="G352" s="36"/>
      <c r="H352" s="36"/>
      <c r="I352" s="133"/>
      <c r="J352" s="134"/>
      <c r="K352" s="134"/>
      <c r="L352" s="41"/>
    </row>
    <row r="353" spans="1:12" x14ac:dyDescent="0.3">
      <c r="A353" s="128"/>
      <c r="B353" s="204"/>
      <c r="C353" s="125"/>
      <c r="D353" s="36"/>
      <c r="E353" s="36"/>
      <c r="F353" s="36"/>
      <c r="G353" s="36"/>
      <c r="H353" s="36"/>
      <c r="I353" s="133"/>
      <c r="J353" s="134"/>
      <c r="K353" s="134"/>
      <c r="L353" s="41"/>
    </row>
    <row r="354" spans="1:12" x14ac:dyDescent="0.3">
      <c r="A354" s="128"/>
      <c r="B354" s="204"/>
      <c r="C354" s="125"/>
      <c r="D354" s="36"/>
      <c r="E354" s="36"/>
      <c r="F354" s="36"/>
      <c r="G354" s="36"/>
      <c r="H354" s="36"/>
      <c r="I354" s="133"/>
      <c r="J354" s="134"/>
      <c r="K354" s="134"/>
      <c r="L354" s="41"/>
    </row>
    <row r="355" spans="1:12" x14ac:dyDescent="0.3">
      <c r="A355" s="128"/>
      <c r="B355" s="204"/>
      <c r="C355" s="125"/>
      <c r="D355" s="36"/>
      <c r="E355" s="36"/>
      <c r="F355" s="36"/>
      <c r="G355" s="36"/>
      <c r="H355" s="36"/>
      <c r="I355" s="133"/>
      <c r="J355" s="134"/>
      <c r="K355" s="134"/>
      <c r="L355" s="41"/>
    </row>
    <row r="356" spans="1:12" x14ac:dyDescent="0.3">
      <c r="A356" s="128"/>
      <c r="B356" s="204"/>
      <c r="C356" s="125"/>
      <c r="D356" s="36"/>
      <c r="E356" s="36"/>
      <c r="F356" s="36"/>
      <c r="G356" s="36"/>
      <c r="H356" s="36"/>
      <c r="I356" s="133"/>
      <c r="J356" s="134"/>
      <c r="K356" s="134"/>
      <c r="L356" s="41"/>
    </row>
    <row r="357" spans="1:12" x14ac:dyDescent="0.3">
      <c r="A357" s="128"/>
      <c r="B357" s="204"/>
      <c r="C357" s="125"/>
      <c r="D357" s="36"/>
      <c r="E357" s="36"/>
      <c r="F357" s="36"/>
      <c r="G357" s="36"/>
      <c r="H357" s="36"/>
      <c r="I357" s="133"/>
      <c r="J357" s="134"/>
      <c r="K357" s="134"/>
      <c r="L357" s="41"/>
    </row>
    <row r="358" spans="1:12" x14ac:dyDescent="0.3">
      <c r="A358" s="128"/>
      <c r="B358" s="204"/>
      <c r="C358" s="125"/>
      <c r="D358" s="36"/>
      <c r="E358" s="36"/>
      <c r="F358" s="36"/>
      <c r="G358" s="36"/>
      <c r="H358" s="36"/>
      <c r="I358" s="133"/>
      <c r="J358" s="134"/>
      <c r="K358" s="134"/>
      <c r="L358" s="41"/>
    </row>
    <row r="359" spans="1:12" x14ac:dyDescent="0.3">
      <c r="A359" s="128"/>
      <c r="B359" s="204"/>
      <c r="C359" s="125"/>
      <c r="D359" s="36"/>
      <c r="E359" s="36"/>
      <c r="F359" s="36"/>
      <c r="G359" s="36"/>
      <c r="H359" s="36"/>
      <c r="I359" s="133"/>
      <c r="J359" s="134"/>
      <c r="K359" s="134"/>
      <c r="L359" s="41"/>
    </row>
    <row r="360" spans="1:12" x14ac:dyDescent="0.3">
      <c r="A360" s="128"/>
      <c r="B360" s="204"/>
      <c r="C360" s="125"/>
      <c r="D360" s="36"/>
      <c r="E360" s="36"/>
      <c r="F360" s="36"/>
      <c r="G360" s="36"/>
      <c r="H360" s="36"/>
      <c r="I360" s="133"/>
      <c r="J360" s="134"/>
      <c r="K360" s="134"/>
      <c r="L360" s="41"/>
    </row>
    <row r="361" spans="1:12" x14ac:dyDescent="0.3">
      <c r="A361" s="128"/>
      <c r="B361" s="204"/>
      <c r="C361" s="125"/>
      <c r="D361" s="36"/>
      <c r="E361" s="36"/>
      <c r="F361" s="36"/>
      <c r="G361" s="36"/>
      <c r="H361" s="36"/>
      <c r="I361" s="133"/>
      <c r="J361" s="134"/>
      <c r="K361" s="134"/>
      <c r="L361" s="41"/>
    </row>
    <row r="362" spans="1:12" x14ac:dyDescent="0.3">
      <c r="A362" s="128"/>
      <c r="B362" s="204"/>
      <c r="C362" s="125"/>
      <c r="D362" s="36"/>
      <c r="E362" s="36"/>
      <c r="F362" s="36"/>
      <c r="G362" s="36"/>
      <c r="H362" s="36"/>
      <c r="I362" s="133"/>
      <c r="J362" s="134"/>
      <c r="K362" s="134"/>
      <c r="L362" s="41"/>
    </row>
    <row r="363" spans="1:12" x14ac:dyDescent="0.3">
      <c r="A363" s="128"/>
      <c r="B363" s="204"/>
      <c r="C363" s="125"/>
      <c r="D363" s="36"/>
      <c r="E363" s="36"/>
      <c r="F363" s="36"/>
      <c r="G363" s="36"/>
      <c r="H363" s="36"/>
      <c r="I363" s="134"/>
      <c r="J363" s="134"/>
      <c r="K363" s="134"/>
      <c r="L363" s="41"/>
    </row>
    <row r="364" spans="1:12" x14ac:dyDescent="0.3">
      <c r="A364" s="128"/>
      <c r="B364" s="204"/>
      <c r="C364" s="125"/>
      <c r="D364" s="36"/>
      <c r="E364" s="36"/>
      <c r="F364" s="36"/>
      <c r="G364" s="36"/>
      <c r="H364" s="36"/>
      <c r="I364" s="134"/>
      <c r="J364" s="134"/>
      <c r="K364" s="134"/>
      <c r="L364" s="41"/>
    </row>
    <row r="365" spans="1:12" x14ac:dyDescent="0.3">
      <c r="A365" s="128"/>
      <c r="B365" s="204"/>
      <c r="C365" s="125"/>
      <c r="D365" s="36"/>
      <c r="E365" s="36"/>
      <c r="F365" s="36"/>
      <c r="G365" s="36"/>
      <c r="H365" s="36"/>
      <c r="I365" s="134"/>
      <c r="J365" s="134"/>
      <c r="K365" s="134"/>
      <c r="L365" s="41"/>
    </row>
    <row r="366" spans="1:12" x14ac:dyDescent="0.3">
      <c r="A366" s="128"/>
      <c r="B366" s="204"/>
      <c r="C366" s="125"/>
      <c r="D366" s="36"/>
      <c r="E366" s="36"/>
      <c r="F366" s="36"/>
      <c r="G366" s="36"/>
      <c r="H366" s="36"/>
      <c r="I366" s="134"/>
      <c r="J366" s="134"/>
      <c r="K366" s="134"/>
      <c r="L366" s="41"/>
    </row>
    <row r="367" spans="1:12" x14ac:dyDescent="0.3">
      <c r="A367" s="128"/>
      <c r="B367" s="204"/>
      <c r="C367" s="125"/>
      <c r="D367" s="36"/>
      <c r="E367" s="36"/>
      <c r="F367" s="36"/>
      <c r="G367" s="36"/>
      <c r="H367" s="36"/>
      <c r="I367" s="134"/>
      <c r="J367" s="134"/>
      <c r="K367" s="134"/>
      <c r="L367" s="41"/>
    </row>
    <row r="368" spans="1:12" x14ac:dyDescent="0.3">
      <c r="A368" s="128"/>
      <c r="B368" s="204"/>
      <c r="C368" s="125"/>
      <c r="D368" s="36"/>
      <c r="E368" s="36"/>
      <c r="F368" s="36"/>
      <c r="G368" s="36"/>
      <c r="H368" s="36"/>
      <c r="I368" s="134"/>
      <c r="J368" s="134"/>
      <c r="K368" s="134"/>
      <c r="L368" s="41"/>
    </row>
    <row r="369" spans="1:12" x14ac:dyDescent="0.3">
      <c r="A369" s="128"/>
      <c r="B369" s="204"/>
      <c r="C369" s="125"/>
      <c r="D369" s="36"/>
      <c r="E369" s="36"/>
      <c r="F369" s="36"/>
      <c r="G369" s="36"/>
      <c r="H369" s="36"/>
      <c r="I369" s="134"/>
      <c r="J369" s="134"/>
      <c r="K369" s="134"/>
      <c r="L369" s="41"/>
    </row>
    <row r="370" spans="1:12" x14ac:dyDescent="0.3">
      <c r="A370" s="128"/>
      <c r="B370" s="204"/>
      <c r="C370" s="125"/>
      <c r="D370" s="36"/>
      <c r="E370" s="36"/>
      <c r="F370" s="36"/>
      <c r="G370" s="36"/>
      <c r="H370" s="36"/>
      <c r="I370" s="134"/>
      <c r="J370" s="134"/>
      <c r="K370" s="134"/>
      <c r="L370" s="41"/>
    </row>
    <row r="371" spans="1:12" x14ac:dyDescent="0.3">
      <c r="A371" s="128"/>
      <c r="B371" s="204"/>
      <c r="C371" s="125"/>
      <c r="D371" s="36"/>
      <c r="E371" s="36"/>
      <c r="F371" s="36"/>
      <c r="G371" s="36"/>
      <c r="H371" s="36"/>
      <c r="I371" s="134"/>
      <c r="J371" s="134"/>
      <c r="K371" s="134"/>
      <c r="L371" s="41"/>
    </row>
    <row r="372" spans="1:12" x14ac:dyDescent="0.3">
      <c r="A372" s="128"/>
      <c r="B372" s="204"/>
      <c r="C372" s="125"/>
      <c r="D372" s="36"/>
      <c r="E372" s="36"/>
      <c r="F372" s="36"/>
      <c r="G372" s="36"/>
      <c r="H372" s="36"/>
      <c r="I372" s="134"/>
      <c r="J372" s="134"/>
      <c r="K372" s="134"/>
      <c r="L372" s="41"/>
    </row>
    <row r="373" spans="1:12" x14ac:dyDescent="0.3">
      <c r="A373" s="128"/>
      <c r="B373" s="204"/>
      <c r="C373" s="125"/>
      <c r="D373" s="36"/>
      <c r="E373" s="36"/>
      <c r="F373" s="36"/>
      <c r="G373" s="36"/>
      <c r="H373" s="36"/>
      <c r="I373" s="134"/>
      <c r="J373" s="134"/>
      <c r="K373" s="134"/>
      <c r="L373" s="41"/>
    </row>
    <row r="374" spans="1:12" x14ac:dyDescent="0.3">
      <c r="A374" s="128"/>
      <c r="B374" s="204"/>
      <c r="C374" s="125"/>
      <c r="D374" s="36"/>
      <c r="E374" s="36"/>
      <c r="F374" s="36"/>
      <c r="G374" s="36"/>
      <c r="H374" s="36"/>
      <c r="I374" s="134"/>
      <c r="J374" s="134"/>
      <c r="K374" s="134"/>
      <c r="L374" s="41"/>
    </row>
    <row r="375" spans="1:12" x14ac:dyDescent="0.3">
      <c r="A375" s="128"/>
      <c r="B375" s="204"/>
      <c r="C375" s="125"/>
      <c r="D375" s="36"/>
      <c r="E375" s="36"/>
      <c r="F375" s="36"/>
      <c r="G375" s="36"/>
      <c r="H375" s="36"/>
      <c r="I375" s="134"/>
      <c r="J375" s="134"/>
      <c r="K375" s="134"/>
      <c r="L375" s="41"/>
    </row>
    <row r="376" spans="1:12" x14ac:dyDescent="0.3">
      <c r="A376" s="128"/>
      <c r="B376" s="204"/>
      <c r="C376" s="125"/>
      <c r="D376" s="36"/>
      <c r="E376" s="36"/>
      <c r="F376" s="36"/>
      <c r="G376" s="36"/>
      <c r="H376" s="36"/>
      <c r="I376" s="134"/>
      <c r="J376" s="134"/>
      <c r="K376" s="134"/>
      <c r="L376" s="41"/>
    </row>
    <row r="377" spans="1:12" x14ac:dyDescent="0.3">
      <c r="A377" s="128"/>
      <c r="B377" s="204"/>
      <c r="C377" s="125"/>
      <c r="D377" s="36"/>
      <c r="E377" s="36"/>
      <c r="F377" s="36"/>
      <c r="G377" s="36"/>
      <c r="H377" s="36"/>
      <c r="I377" s="134"/>
      <c r="J377" s="134"/>
      <c r="K377" s="134"/>
      <c r="L377" s="41"/>
    </row>
    <row r="378" spans="1:12" x14ac:dyDescent="0.3">
      <c r="A378" s="128"/>
      <c r="B378" s="204"/>
      <c r="C378" s="125"/>
      <c r="D378" s="36"/>
      <c r="E378" s="36"/>
      <c r="F378" s="36"/>
      <c r="G378" s="36"/>
      <c r="H378" s="36"/>
      <c r="I378" s="134"/>
      <c r="J378" s="134"/>
      <c r="K378" s="134"/>
      <c r="L378" s="41"/>
    </row>
    <row r="379" spans="1:12" x14ac:dyDescent="0.3">
      <c r="A379" s="128"/>
      <c r="B379" s="204"/>
      <c r="C379" s="125"/>
      <c r="D379" s="36"/>
      <c r="E379" s="36"/>
      <c r="F379" s="36"/>
      <c r="G379" s="36"/>
      <c r="H379" s="36"/>
      <c r="I379" s="134"/>
      <c r="J379" s="134"/>
      <c r="K379" s="134"/>
      <c r="L379" s="41"/>
    </row>
    <row r="380" spans="1:12" x14ac:dyDescent="0.3">
      <c r="A380" s="128"/>
      <c r="B380" s="204"/>
      <c r="C380" s="125"/>
      <c r="D380" s="36"/>
      <c r="E380" s="36"/>
      <c r="F380" s="36"/>
      <c r="G380" s="36"/>
      <c r="H380" s="36"/>
      <c r="I380" s="134"/>
      <c r="J380" s="134"/>
      <c r="K380" s="134"/>
      <c r="L380" s="41"/>
    </row>
    <row r="381" spans="1:12" x14ac:dyDescent="0.3">
      <c r="A381" s="128"/>
      <c r="B381" s="204"/>
      <c r="C381" s="125"/>
      <c r="D381" s="36"/>
      <c r="E381" s="36"/>
      <c r="F381" s="36"/>
      <c r="G381" s="36"/>
      <c r="H381" s="36"/>
      <c r="I381" s="134"/>
      <c r="J381" s="134"/>
      <c r="K381" s="134"/>
      <c r="L381" s="41"/>
    </row>
    <row r="382" spans="1:12" x14ac:dyDescent="0.3">
      <c r="A382" s="128"/>
      <c r="B382" s="204"/>
      <c r="C382" s="125"/>
      <c r="D382" s="36"/>
      <c r="E382" s="36"/>
      <c r="F382" s="36"/>
      <c r="G382" s="36"/>
      <c r="H382" s="36"/>
      <c r="I382" s="134"/>
      <c r="J382" s="134"/>
      <c r="K382" s="134"/>
      <c r="L382" s="41"/>
    </row>
    <row r="383" spans="1:12" x14ac:dyDescent="0.3">
      <c r="A383" s="128"/>
      <c r="B383" s="204"/>
      <c r="C383" s="125"/>
      <c r="D383" s="36"/>
      <c r="E383" s="36"/>
      <c r="F383" s="36"/>
      <c r="G383" s="36"/>
      <c r="H383" s="36"/>
      <c r="I383" s="134"/>
      <c r="J383" s="134"/>
      <c r="K383" s="134"/>
      <c r="L383" s="41"/>
    </row>
    <row r="384" spans="1:12" x14ac:dyDescent="0.3">
      <c r="A384" s="128"/>
      <c r="B384" s="204"/>
      <c r="C384" s="125"/>
      <c r="D384" s="36"/>
      <c r="E384" s="36"/>
      <c r="F384" s="36"/>
      <c r="G384" s="36"/>
      <c r="H384" s="36"/>
      <c r="I384" s="134"/>
      <c r="J384" s="134"/>
      <c r="K384" s="134"/>
      <c r="L384" s="41"/>
    </row>
    <row r="385" spans="1:12" x14ac:dyDescent="0.3">
      <c r="A385" s="128"/>
      <c r="B385" s="204"/>
      <c r="C385" s="125"/>
      <c r="D385" s="36"/>
      <c r="E385" s="36"/>
      <c r="F385" s="36"/>
      <c r="G385" s="36"/>
      <c r="H385" s="36"/>
      <c r="I385" s="134"/>
      <c r="J385" s="134"/>
      <c r="K385" s="134"/>
      <c r="L385" s="41"/>
    </row>
    <row r="386" spans="1:12" x14ac:dyDescent="0.3">
      <c r="A386" s="128"/>
      <c r="B386" s="204"/>
      <c r="C386" s="125"/>
      <c r="D386" s="36"/>
      <c r="E386" s="36"/>
      <c r="F386" s="36"/>
      <c r="G386" s="36"/>
      <c r="H386" s="36"/>
      <c r="I386" s="134"/>
      <c r="J386" s="134"/>
      <c r="K386" s="134"/>
      <c r="L386" s="41"/>
    </row>
    <row r="387" spans="1:12" x14ac:dyDescent="0.3">
      <c r="A387" s="128"/>
      <c r="B387" s="204"/>
      <c r="C387" s="125"/>
      <c r="D387" s="36"/>
      <c r="E387" s="36"/>
      <c r="F387" s="36"/>
      <c r="G387" s="36"/>
      <c r="H387" s="36"/>
      <c r="I387" s="134"/>
      <c r="J387" s="134"/>
      <c r="K387" s="134"/>
      <c r="L387" s="41"/>
    </row>
    <row r="388" spans="1:12" x14ac:dyDescent="0.3">
      <c r="A388" s="128"/>
      <c r="B388" s="204"/>
      <c r="C388" s="125"/>
      <c r="D388" s="36"/>
      <c r="E388" s="36"/>
      <c r="F388" s="36"/>
      <c r="G388" s="36"/>
      <c r="H388" s="36"/>
      <c r="I388" s="134"/>
      <c r="J388" s="134"/>
      <c r="K388" s="134"/>
      <c r="L388" s="41"/>
    </row>
    <row r="389" spans="1:12" x14ac:dyDescent="0.3">
      <c r="D389" s="36"/>
      <c r="E389" s="36"/>
      <c r="F389" s="36"/>
      <c r="G389" s="36"/>
      <c r="H389" s="36"/>
      <c r="I389" s="134"/>
      <c r="J389" s="134"/>
      <c r="K389" s="134"/>
      <c r="L389" s="41"/>
    </row>
    <row r="390" spans="1:12" x14ac:dyDescent="0.3">
      <c r="D390" s="36"/>
      <c r="E390" s="36"/>
      <c r="F390" s="36"/>
      <c r="G390" s="36"/>
      <c r="H390" s="36"/>
      <c r="I390" s="134"/>
      <c r="J390" s="134"/>
      <c r="K390" s="134"/>
      <c r="L390" s="41"/>
    </row>
    <row r="391" spans="1:12" x14ac:dyDescent="0.3">
      <c r="D391" s="36"/>
      <c r="E391" s="36"/>
      <c r="F391" s="36"/>
      <c r="G391" s="36"/>
      <c r="H391" s="36"/>
      <c r="I391" s="134"/>
      <c r="J391" s="134"/>
      <c r="K391" s="134"/>
      <c r="L391" s="41"/>
    </row>
    <row r="392" spans="1:12" x14ac:dyDescent="0.3">
      <c r="D392" s="36"/>
      <c r="E392" s="36"/>
      <c r="F392" s="36"/>
      <c r="G392" s="36"/>
      <c r="H392" s="36"/>
      <c r="I392" s="134"/>
      <c r="J392" s="134"/>
      <c r="K392" s="134"/>
      <c r="L392" s="41"/>
    </row>
    <row r="393" spans="1:12" x14ac:dyDescent="0.3">
      <c r="D393" s="36"/>
      <c r="E393" s="36"/>
      <c r="F393" s="36"/>
      <c r="G393" s="36"/>
      <c r="H393" s="36"/>
      <c r="I393" s="134"/>
      <c r="J393" s="134"/>
      <c r="K393" s="134"/>
      <c r="L393" s="41"/>
    </row>
    <row r="394" spans="1:12" x14ac:dyDescent="0.3">
      <c r="D394" s="36"/>
      <c r="E394" s="36"/>
      <c r="F394" s="36"/>
      <c r="G394" s="36"/>
      <c r="H394" s="36"/>
      <c r="I394" s="134"/>
      <c r="J394" s="134"/>
      <c r="K394" s="134"/>
      <c r="L394" s="41"/>
    </row>
    <row r="395" spans="1:12" x14ac:dyDescent="0.3">
      <c r="D395" s="36"/>
      <c r="E395" s="36"/>
      <c r="F395" s="36"/>
      <c r="G395" s="36"/>
      <c r="H395" s="36"/>
      <c r="I395" s="134"/>
      <c r="J395" s="134"/>
      <c r="K395" s="134"/>
      <c r="L395" s="41"/>
    </row>
    <row r="396" spans="1:12" x14ac:dyDescent="0.3">
      <c r="D396" s="36"/>
      <c r="E396" s="36"/>
      <c r="F396" s="36"/>
      <c r="G396" s="36"/>
      <c r="H396" s="36"/>
      <c r="I396" s="134"/>
      <c r="J396" s="134"/>
      <c r="K396" s="134"/>
      <c r="L396" s="41"/>
    </row>
    <row r="397" spans="1:12" x14ac:dyDescent="0.3">
      <c r="D397" s="36"/>
      <c r="E397" s="36"/>
      <c r="F397" s="36"/>
      <c r="G397" s="36"/>
      <c r="H397" s="36"/>
      <c r="I397" s="134"/>
      <c r="J397" s="134"/>
      <c r="K397" s="134"/>
      <c r="L397" s="41"/>
    </row>
    <row r="398" spans="1:12" x14ac:dyDescent="0.3">
      <c r="D398" s="36"/>
      <c r="E398" s="36"/>
      <c r="F398" s="36"/>
      <c r="G398" s="36"/>
      <c r="H398" s="36"/>
      <c r="I398" s="134"/>
      <c r="J398" s="134"/>
      <c r="K398" s="134"/>
      <c r="L398" s="41"/>
    </row>
    <row r="399" spans="1:12" x14ac:dyDescent="0.3">
      <c r="D399" s="36"/>
      <c r="E399" s="36"/>
      <c r="F399" s="36"/>
      <c r="G399" s="36"/>
      <c r="H399" s="36"/>
      <c r="I399" s="134"/>
      <c r="J399" s="134"/>
      <c r="K399" s="134"/>
      <c r="L399" s="41"/>
    </row>
    <row r="400" spans="1:12" x14ac:dyDescent="0.3">
      <c r="D400" s="36"/>
      <c r="E400" s="36"/>
      <c r="F400" s="36"/>
      <c r="G400" s="36"/>
      <c r="H400" s="36"/>
      <c r="I400" s="134"/>
      <c r="J400" s="134"/>
      <c r="K400" s="134"/>
      <c r="L400" s="41"/>
    </row>
    <row r="401" spans="4:12" x14ac:dyDescent="0.3">
      <c r="D401" s="36"/>
      <c r="E401" s="36"/>
      <c r="F401" s="36"/>
      <c r="G401" s="36"/>
      <c r="H401" s="36"/>
      <c r="I401" s="134"/>
      <c r="J401" s="134"/>
      <c r="K401" s="134"/>
      <c r="L401" s="41"/>
    </row>
    <row r="402" spans="4:12" x14ac:dyDescent="0.3">
      <c r="D402" s="36"/>
      <c r="E402" s="36"/>
      <c r="F402" s="36"/>
      <c r="G402" s="36"/>
      <c r="H402" s="36"/>
      <c r="I402" s="134"/>
      <c r="J402" s="134"/>
      <c r="K402" s="134"/>
      <c r="L402" s="41"/>
    </row>
    <row r="403" spans="4:12" x14ac:dyDescent="0.3">
      <c r="D403" s="36"/>
      <c r="E403" s="36"/>
      <c r="F403" s="36"/>
      <c r="G403" s="36"/>
      <c r="H403" s="36"/>
      <c r="I403" s="134"/>
      <c r="J403" s="134"/>
      <c r="K403" s="134"/>
      <c r="L403" s="41"/>
    </row>
    <row r="404" spans="4:12" x14ac:dyDescent="0.3">
      <c r="D404" s="36"/>
      <c r="E404" s="36"/>
      <c r="F404" s="36"/>
      <c r="G404" s="36"/>
      <c r="H404" s="36"/>
      <c r="I404" s="134"/>
      <c r="J404" s="134"/>
      <c r="K404" s="134"/>
      <c r="L404" s="41"/>
    </row>
    <row r="405" spans="4:12" x14ac:dyDescent="0.3">
      <c r="D405" s="36"/>
      <c r="E405" s="36"/>
      <c r="F405" s="36"/>
      <c r="G405" s="36"/>
      <c r="H405" s="36"/>
      <c r="I405" s="134"/>
      <c r="J405" s="134"/>
      <c r="K405" s="134"/>
      <c r="L405" s="41"/>
    </row>
    <row r="406" spans="4:12" x14ac:dyDescent="0.3">
      <c r="D406" s="36"/>
      <c r="E406" s="36"/>
      <c r="F406" s="36"/>
      <c r="G406" s="36"/>
      <c r="H406" s="36"/>
      <c r="I406" s="134"/>
      <c r="J406" s="134"/>
      <c r="K406" s="134"/>
      <c r="L406" s="41"/>
    </row>
    <row r="407" spans="4:12" x14ac:dyDescent="0.3">
      <c r="D407" s="36"/>
      <c r="E407" s="36"/>
      <c r="F407" s="36"/>
      <c r="G407" s="36"/>
      <c r="H407" s="36"/>
      <c r="I407" s="134"/>
      <c r="J407" s="134"/>
      <c r="K407" s="134"/>
      <c r="L407" s="41"/>
    </row>
    <row r="408" spans="4:12" x14ac:dyDescent="0.3">
      <c r="D408" s="36"/>
      <c r="E408" s="36"/>
      <c r="F408" s="36"/>
      <c r="G408" s="36"/>
      <c r="H408" s="36"/>
      <c r="I408" s="134"/>
      <c r="J408" s="134"/>
      <c r="K408" s="134"/>
      <c r="L408" s="41"/>
    </row>
    <row r="409" spans="4:12" x14ac:dyDescent="0.3">
      <c r="D409" s="36"/>
      <c r="E409" s="36"/>
      <c r="F409" s="36"/>
      <c r="G409" s="36"/>
      <c r="H409" s="36"/>
      <c r="I409" s="134"/>
      <c r="J409" s="134"/>
      <c r="K409" s="134"/>
      <c r="L409" s="41"/>
    </row>
    <row r="410" spans="4:12" x14ac:dyDescent="0.3">
      <c r="D410" s="36"/>
      <c r="E410" s="36"/>
      <c r="F410" s="36"/>
      <c r="G410" s="36"/>
      <c r="H410" s="36"/>
      <c r="I410" s="134"/>
      <c r="J410" s="134"/>
      <c r="K410" s="134"/>
      <c r="L410" s="41"/>
    </row>
    <row r="411" spans="4:12" x14ac:dyDescent="0.3">
      <c r="D411" s="36"/>
      <c r="E411" s="36"/>
      <c r="F411" s="36"/>
      <c r="G411" s="36"/>
      <c r="H411" s="36"/>
      <c r="I411" s="134"/>
      <c r="J411" s="134"/>
      <c r="K411" s="134"/>
      <c r="L411" s="41"/>
    </row>
    <row r="412" spans="4:12" x14ac:dyDescent="0.3">
      <c r="D412" s="36"/>
      <c r="E412" s="36"/>
      <c r="F412" s="36"/>
      <c r="G412" s="36"/>
      <c r="H412" s="36"/>
      <c r="I412" s="134"/>
      <c r="J412" s="134"/>
      <c r="K412" s="134"/>
      <c r="L412" s="41"/>
    </row>
    <row r="413" spans="4:12" x14ac:dyDescent="0.3">
      <c r="D413" s="36"/>
      <c r="E413" s="36"/>
      <c r="F413" s="36"/>
      <c r="G413" s="36"/>
      <c r="H413" s="36"/>
      <c r="I413" s="134"/>
      <c r="J413" s="134"/>
      <c r="K413" s="134"/>
      <c r="L413" s="41"/>
    </row>
    <row r="414" spans="4:12" x14ac:dyDescent="0.3">
      <c r="D414" s="36"/>
      <c r="E414" s="36"/>
      <c r="F414" s="36"/>
      <c r="G414" s="36"/>
      <c r="H414" s="36"/>
      <c r="I414" s="134"/>
      <c r="J414" s="134"/>
      <c r="K414" s="134"/>
      <c r="L414" s="41"/>
    </row>
    <row r="415" spans="4:12" x14ac:dyDescent="0.3">
      <c r="D415" s="36"/>
      <c r="E415" s="36"/>
      <c r="F415" s="36"/>
      <c r="G415" s="36"/>
      <c r="H415" s="36"/>
      <c r="I415" s="134"/>
      <c r="J415" s="134"/>
      <c r="K415" s="134"/>
      <c r="L415" s="41"/>
    </row>
    <row r="416" spans="4:12" x14ac:dyDescent="0.3">
      <c r="D416" s="36"/>
      <c r="E416" s="36"/>
      <c r="F416" s="36"/>
      <c r="G416" s="36"/>
      <c r="H416" s="36"/>
      <c r="I416" s="134"/>
      <c r="J416" s="134"/>
      <c r="K416" s="134"/>
      <c r="L416" s="41"/>
    </row>
    <row r="417" spans="4:12" x14ac:dyDescent="0.3">
      <c r="D417" s="36"/>
      <c r="E417" s="36"/>
      <c r="F417" s="36"/>
      <c r="G417" s="36"/>
      <c r="H417" s="36"/>
      <c r="I417" s="134"/>
      <c r="J417" s="134"/>
      <c r="K417" s="134"/>
      <c r="L417" s="41"/>
    </row>
    <row r="418" spans="4:12" x14ac:dyDescent="0.3">
      <c r="D418" s="36"/>
      <c r="E418" s="36"/>
      <c r="F418" s="36"/>
      <c r="G418" s="36"/>
      <c r="H418" s="36"/>
      <c r="I418" s="134"/>
      <c r="J418" s="134"/>
      <c r="K418" s="134"/>
      <c r="L418" s="41"/>
    </row>
    <row r="419" spans="4:12" x14ac:dyDescent="0.3">
      <c r="D419" s="36"/>
      <c r="E419" s="36"/>
      <c r="F419" s="36"/>
      <c r="G419" s="36"/>
      <c r="H419" s="36"/>
      <c r="I419" s="134"/>
      <c r="J419" s="134"/>
      <c r="K419" s="134"/>
      <c r="L419" s="41"/>
    </row>
    <row r="420" spans="4:12" x14ac:dyDescent="0.3">
      <c r="D420" s="36"/>
      <c r="E420" s="36"/>
      <c r="F420" s="36"/>
      <c r="G420" s="36"/>
      <c r="H420" s="36"/>
      <c r="I420" s="134"/>
      <c r="J420" s="134"/>
      <c r="K420" s="134"/>
      <c r="L420" s="41"/>
    </row>
    <row r="421" spans="4:12" x14ac:dyDescent="0.3">
      <c r="D421" s="36"/>
      <c r="E421" s="36"/>
      <c r="F421" s="36"/>
      <c r="G421" s="36"/>
      <c r="H421" s="36"/>
      <c r="I421" s="134"/>
      <c r="J421" s="134"/>
      <c r="K421" s="134"/>
      <c r="L421" s="41"/>
    </row>
    <row r="422" spans="4:12" x14ac:dyDescent="0.3">
      <c r="D422" s="36"/>
      <c r="E422" s="36"/>
      <c r="F422" s="36"/>
      <c r="G422" s="36"/>
      <c r="H422" s="36"/>
      <c r="I422" s="134"/>
      <c r="J422" s="134"/>
      <c r="K422" s="134"/>
      <c r="L422" s="41"/>
    </row>
    <row r="423" spans="4:12" x14ac:dyDescent="0.3">
      <c r="D423" s="36"/>
      <c r="E423" s="36"/>
      <c r="F423" s="36"/>
      <c r="G423" s="36"/>
      <c r="H423" s="36"/>
      <c r="I423" s="134"/>
      <c r="J423" s="134"/>
      <c r="K423" s="134"/>
      <c r="L423" s="41"/>
    </row>
    <row r="424" spans="4:12" x14ac:dyDescent="0.3">
      <c r="D424" s="36"/>
      <c r="E424" s="36"/>
      <c r="F424" s="36"/>
      <c r="G424" s="36"/>
      <c r="H424" s="36"/>
      <c r="I424" s="134"/>
      <c r="J424" s="134"/>
      <c r="K424" s="134"/>
      <c r="L424" s="41"/>
    </row>
    <row r="425" spans="4:12" x14ac:dyDescent="0.3">
      <c r="D425" s="36"/>
      <c r="E425" s="36"/>
      <c r="F425" s="36"/>
      <c r="G425" s="36"/>
      <c r="H425" s="36"/>
      <c r="I425" s="134"/>
      <c r="J425" s="134"/>
      <c r="K425" s="134"/>
      <c r="L425" s="41"/>
    </row>
    <row r="426" spans="4:12" x14ac:dyDescent="0.3">
      <c r="D426" s="36"/>
      <c r="E426" s="36"/>
      <c r="F426" s="36"/>
      <c r="G426" s="36"/>
      <c r="H426" s="36"/>
      <c r="I426" s="134"/>
      <c r="J426" s="134"/>
      <c r="K426" s="134"/>
      <c r="L426" s="41"/>
    </row>
    <row r="427" spans="4:12" x14ac:dyDescent="0.3">
      <c r="D427" s="36"/>
      <c r="E427" s="36"/>
      <c r="F427" s="36"/>
      <c r="G427" s="36"/>
      <c r="H427" s="36"/>
      <c r="I427" s="134"/>
      <c r="J427" s="134"/>
      <c r="K427" s="134"/>
      <c r="L427" s="41"/>
    </row>
    <row r="428" spans="4:12" x14ac:dyDescent="0.3">
      <c r="D428" s="36"/>
      <c r="E428" s="36"/>
      <c r="F428" s="36"/>
      <c r="G428" s="36"/>
      <c r="H428" s="36"/>
      <c r="I428" s="134"/>
      <c r="J428" s="134"/>
      <c r="K428" s="134"/>
      <c r="L428" s="41"/>
    </row>
    <row r="429" spans="4:12" x14ac:dyDescent="0.3">
      <c r="D429" s="36"/>
      <c r="E429" s="36"/>
      <c r="F429" s="36"/>
      <c r="G429" s="36"/>
      <c r="H429" s="36"/>
      <c r="I429" s="134"/>
      <c r="J429" s="134"/>
      <c r="K429" s="134"/>
      <c r="L429" s="41"/>
    </row>
    <row r="430" spans="4:12" x14ac:dyDescent="0.3">
      <c r="D430" s="36"/>
      <c r="E430" s="36"/>
      <c r="F430" s="36"/>
      <c r="G430" s="36"/>
      <c r="H430" s="36"/>
      <c r="I430" s="134"/>
      <c r="J430" s="134"/>
      <c r="K430" s="134"/>
      <c r="L430" s="41"/>
    </row>
    <row r="431" spans="4:12" x14ac:dyDescent="0.3">
      <c r="D431" s="36"/>
      <c r="E431" s="36"/>
      <c r="F431" s="36"/>
      <c r="G431" s="36"/>
      <c r="H431" s="36"/>
      <c r="I431" s="134"/>
      <c r="J431" s="134"/>
      <c r="K431" s="134"/>
      <c r="L431" s="41"/>
    </row>
    <row r="432" spans="4:12" x14ac:dyDescent="0.3">
      <c r="D432" s="36"/>
      <c r="E432" s="36"/>
      <c r="F432" s="36"/>
      <c r="G432" s="36"/>
      <c r="H432" s="36"/>
      <c r="I432" s="134"/>
      <c r="J432" s="134"/>
      <c r="K432" s="134"/>
      <c r="L432" s="41"/>
    </row>
    <row r="433" spans="4:12" x14ac:dyDescent="0.3">
      <c r="D433" s="36"/>
      <c r="E433" s="36"/>
      <c r="F433" s="36"/>
      <c r="G433" s="36"/>
      <c r="H433" s="36"/>
      <c r="I433" s="134"/>
      <c r="J433" s="134"/>
      <c r="K433" s="134"/>
      <c r="L433" s="41"/>
    </row>
    <row r="434" spans="4:12" x14ac:dyDescent="0.3">
      <c r="D434" s="36"/>
      <c r="E434" s="36"/>
      <c r="F434" s="36"/>
      <c r="G434" s="36"/>
      <c r="H434" s="36"/>
      <c r="I434" s="134"/>
      <c r="J434" s="134"/>
      <c r="K434" s="134"/>
      <c r="L434" s="41"/>
    </row>
    <row r="435" spans="4:12" x14ac:dyDescent="0.3">
      <c r="D435" s="36"/>
      <c r="E435" s="36"/>
      <c r="F435" s="36"/>
      <c r="G435" s="36"/>
      <c r="H435" s="36"/>
      <c r="I435" s="134"/>
      <c r="J435" s="134"/>
      <c r="K435" s="134"/>
      <c r="L435" s="41"/>
    </row>
    <row r="436" spans="4:12" x14ac:dyDescent="0.3">
      <c r="D436" s="36"/>
      <c r="E436" s="36"/>
      <c r="F436" s="36"/>
      <c r="G436" s="36"/>
      <c r="H436" s="36"/>
      <c r="I436" s="134"/>
      <c r="J436" s="134"/>
      <c r="K436" s="134"/>
      <c r="L436" s="41"/>
    </row>
    <row r="437" spans="4:12" x14ac:dyDescent="0.3">
      <c r="D437" s="36"/>
      <c r="E437" s="36"/>
      <c r="F437" s="36"/>
      <c r="G437" s="36"/>
      <c r="H437" s="36"/>
      <c r="I437" s="134"/>
      <c r="J437" s="134"/>
      <c r="K437" s="134"/>
      <c r="L437" s="41"/>
    </row>
    <row r="438" spans="4:12" x14ac:dyDescent="0.3">
      <c r="D438" s="36"/>
      <c r="E438" s="36"/>
      <c r="F438" s="36"/>
      <c r="G438" s="36"/>
      <c r="H438" s="36"/>
      <c r="I438" s="134"/>
      <c r="J438" s="134"/>
      <c r="K438" s="134"/>
      <c r="L438" s="41"/>
    </row>
    <row r="439" spans="4:12" x14ac:dyDescent="0.3">
      <c r="D439" s="36"/>
      <c r="E439" s="36"/>
      <c r="F439" s="36"/>
      <c r="G439" s="36"/>
      <c r="H439" s="36"/>
      <c r="I439" s="134"/>
      <c r="J439" s="134"/>
      <c r="K439" s="134"/>
      <c r="L439" s="41"/>
    </row>
    <row r="440" spans="4:12" x14ac:dyDescent="0.3">
      <c r="D440" s="36"/>
      <c r="E440" s="36"/>
      <c r="F440" s="36"/>
      <c r="G440" s="36"/>
      <c r="H440" s="36"/>
      <c r="I440" s="134"/>
      <c r="J440" s="134"/>
      <c r="K440" s="134"/>
      <c r="L440" s="41"/>
    </row>
    <row r="441" spans="4:12" x14ac:dyDescent="0.3">
      <c r="D441" s="36"/>
      <c r="E441" s="36"/>
      <c r="F441" s="36"/>
      <c r="G441" s="36"/>
      <c r="H441" s="36"/>
      <c r="I441" s="134"/>
      <c r="J441" s="134"/>
      <c r="K441" s="134"/>
      <c r="L441" s="41"/>
    </row>
    <row r="442" spans="4:12" x14ac:dyDescent="0.3">
      <c r="D442" s="36"/>
      <c r="E442" s="36"/>
      <c r="F442" s="36"/>
      <c r="G442" s="36"/>
      <c r="H442" s="36"/>
      <c r="I442" s="134"/>
      <c r="J442" s="134"/>
      <c r="K442" s="134"/>
      <c r="L442" s="41"/>
    </row>
    <row r="443" spans="4:12" x14ac:dyDescent="0.3">
      <c r="D443" s="36"/>
      <c r="E443" s="36"/>
      <c r="F443" s="36"/>
      <c r="G443" s="36"/>
      <c r="H443" s="36"/>
      <c r="I443" s="134"/>
      <c r="J443" s="134"/>
      <c r="K443" s="134"/>
      <c r="L443" s="41"/>
    </row>
    <row r="444" spans="4:12" x14ac:dyDescent="0.3">
      <c r="D444" s="36"/>
      <c r="E444" s="36"/>
      <c r="F444" s="36"/>
      <c r="G444" s="36"/>
      <c r="H444" s="36"/>
      <c r="I444" s="134"/>
      <c r="J444" s="134"/>
      <c r="K444" s="134"/>
      <c r="L444" s="41"/>
    </row>
    <row r="445" spans="4:12" x14ac:dyDescent="0.3">
      <c r="D445" s="36"/>
      <c r="E445" s="36"/>
      <c r="F445" s="36"/>
      <c r="G445" s="36"/>
      <c r="H445" s="36"/>
      <c r="I445" s="134"/>
      <c r="J445" s="134"/>
      <c r="K445" s="134"/>
      <c r="L445" s="41"/>
    </row>
    <row r="446" spans="4:12" x14ac:dyDescent="0.3">
      <c r="D446" s="36"/>
      <c r="E446" s="36"/>
      <c r="F446" s="36"/>
      <c r="G446" s="36"/>
      <c r="H446" s="36"/>
      <c r="I446" s="134"/>
      <c r="J446" s="134"/>
      <c r="K446" s="134"/>
      <c r="L446" s="41"/>
    </row>
    <row r="447" spans="4:12" x14ac:dyDescent="0.3">
      <c r="D447" s="36"/>
      <c r="E447" s="36"/>
      <c r="F447" s="36"/>
      <c r="G447" s="36"/>
      <c r="H447" s="36"/>
      <c r="I447" s="134"/>
      <c r="J447" s="134"/>
      <c r="K447" s="134"/>
      <c r="L447" s="41"/>
    </row>
    <row r="448" spans="4:12" x14ac:dyDescent="0.3">
      <c r="D448" s="36"/>
      <c r="E448" s="36"/>
      <c r="F448" s="36"/>
      <c r="G448" s="36"/>
      <c r="H448" s="36"/>
      <c r="I448" s="134"/>
      <c r="J448" s="134"/>
      <c r="K448" s="134"/>
      <c r="L448" s="41"/>
    </row>
    <row r="449" spans="4:12" x14ac:dyDescent="0.3">
      <c r="D449" s="36"/>
      <c r="E449" s="36"/>
      <c r="F449" s="36"/>
      <c r="G449" s="36"/>
      <c r="H449" s="36"/>
      <c r="I449" s="134"/>
      <c r="J449" s="134"/>
      <c r="K449" s="134"/>
      <c r="L449" s="41"/>
    </row>
    <row r="450" spans="4:12" x14ac:dyDescent="0.3">
      <c r="D450" s="36"/>
      <c r="E450" s="36"/>
      <c r="F450" s="36"/>
      <c r="G450" s="36"/>
      <c r="H450" s="36"/>
      <c r="I450" s="134"/>
      <c r="J450" s="134"/>
      <c r="K450" s="134"/>
      <c r="L450" s="41"/>
    </row>
    <row r="451" spans="4:12" x14ac:dyDescent="0.3">
      <c r="D451" s="36"/>
      <c r="E451" s="36"/>
      <c r="F451" s="36"/>
      <c r="G451" s="36"/>
      <c r="H451" s="36"/>
      <c r="I451" s="134"/>
      <c r="J451" s="134"/>
      <c r="K451" s="134"/>
      <c r="L451" s="41"/>
    </row>
    <row r="452" spans="4:12" x14ac:dyDescent="0.3">
      <c r="D452" s="36"/>
      <c r="E452" s="36"/>
      <c r="F452" s="36"/>
      <c r="G452" s="36"/>
      <c r="H452" s="36"/>
      <c r="I452" s="134"/>
      <c r="J452" s="134"/>
      <c r="K452" s="134"/>
      <c r="L452" s="41"/>
    </row>
    <row r="453" spans="4:12" x14ac:dyDescent="0.3">
      <c r="D453" s="36"/>
      <c r="E453" s="36"/>
      <c r="F453" s="36"/>
      <c r="G453" s="36"/>
      <c r="H453" s="36"/>
      <c r="I453" s="134"/>
      <c r="J453" s="134"/>
      <c r="K453" s="134"/>
      <c r="L453" s="41"/>
    </row>
    <row r="454" spans="4:12" x14ac:dyDescent="0.3">
      <c r="D454" s="36"/>
      <c r="E454" s="36"/>
      <c r="F454" s="36"/>
      <c r="G454" s="36"/>
      <c r="H454" s="36"/>
      <c r="I454" s="134"/>
      <c r="J454" s="134"/>
      <c r="K454" s="134"/>
      <c r="L454" s="41"/>
    </row>
    <row r="455" spans="4:12" x14ac:dyDescent="0.3">
      <c r="D455" s="36"/>
      <c r="E455" s="36"/>
      <c r="F455" s="36"/>
      <c r="G455" s="36"/>
      <c r="H455" s="36"/>
      <c r="I455" s="134"/>
      <c r="J455" s="134"/>
      <c r="K455" s="134"/>
      <c r="L455" s="41"/>
    </row>
    <row r="456" spans="4:12" x14ac:dyDescent="0.3">
      <c r="D456" s="36"/>
      <c r="E456" s="36"/>
      <c r="F456" s="36"/>
      <c r="G456" s="36"/>
      <c r="H456" s="36"/>
      <c r="I456" s="134"/>
      <c r="J456" s="134"/>
      <c r="K456" s="134"/>
      <c r="L456" s="41"/>
    </row>
    <row r="457" spans="4:12" x14ac:dyDescent="0.3">
      <c r="D457" s="36"/>
      <c r="E457" s="36"/>
      <c r="F457" s="36"/>
      <c r="G457" s="36"/>
      <c r="H457" s="36"/>
      <c r="I457" s="134"/>
      <c r="J457" s="134"/>
      <c r="K457" s="134"/>
      <c r="L457" s="41"/>
    </row>
    <row r="458" spans="4:12" x14ac:dyDescent="0.3">
      <c r="D458" s="36"/>
      <c r="E458" s="36"/>
      <c r="F458" s="36"/>
      <c r="G458" s="36"/>
      <c r="H458" s="36"/>
      <c r="I458" s="134"/>
      <c r="J458" s="134"/>
      <c r="K458" s="134"/>
      <c r="L458" s="41"/>
    </row>
    <row r="459" spans="4:12" x14ac:dyDescent="0.3">
      <c r="D459" s="36"/>
      <c r="E459" s="36"/>
      <c r="F459" s="36"/>
      <c r="G459" s="36"/>
      <c r="H459" s="36"/>
      <c r="I459" s="134"/>
      <c r="J459" s="134"/>
      <c r="K459" s="134"/>
      <c r="L459" s="41"/>
    </row>
    <row r="460" spans="4:12" x14ac:dyDescent="0.3">
      <c r="D460" s="36"/>
      <c r="E460" s="36"/>
      <c r="F460" s="36"/>
      <c r="G460" s="36"/>
      <c r="H460" s="36"/>
      <c r="I460" s="134"/>
      <c r="J460" s="134"/>
      <c r="K460" s="134"/>
      <c r="L460" s="41"/>
    </row>
    <row r="461" spans="4:12" x14ac:dyDescent="0.3">
      <c r="D461" s="36"/>
      <c r="E461" s="36"/>
      <c r="F461" s="36"/>
      <c r="G461" s="36"/>
      <c r="H461" s="36"/>
      <c r="I461" s="134"/>
      <c r="J461" s="134"/>
      <c r="K461" s="134"/>
      <c r="L461" s="41"/>
    </row>
    <row r="462" spans="4:12" x14ac:dyDescent="0.3">
      <c r="D462" s="36"/>
      <c r="E462" s="36"/>
      <c r="F462" s="36"/>
      <c r="G462" s="36"/>
      <c r="H462" s="36"/>
      <c r="I462" s="134"/>
      <c r="J462" s="134"/>
      <c r="K462" s="134"/>
      <c r="L462" s="41"/>
    </row>
    <row r="463" spans="4:12" x14ac:dyDescent="0.3">
      <c r="D463" s="36"/>
      <c r="E463" s="36"/>
      <c r="F463" s="36"/>
      <c r="G463" s="36"/>
      <c r="H463" s="36"/>
      <c r="I463" s="134"/>
      <c r="J463" s="134"/>
      <c r="K463" s="134"/>
      <c r="L463" s="41"/>
    </row>
    <row r="464" spans="4:12" x14ac:dyDescent="0.3">
      <c r="D464" s="36"/>
      <c r="E464" s="36"/>
      <c r="F464" s="36"/>
      <c r="G464" s="36"/>
      <c r="H464" s="36"/>
      <c r="I464" s="134"/>
      <c r="J464" s="134"/>
      <c r="K464" s="134"/>
      <c r="L464" s="41"/>
    </row>
    <row r="465" spans="4:12" x14ac:dyDescent="0.3">
      <c r="D465" s="36"/>
      <c r="E465" s="36"/>
      <c r="F465" s="36"/>
      <c r="G465" s="36"/>
      <c r="H465" s="36"/>
      <c r="I465" s="134"/>
      <c r="J465" s="134"/>
      <c r="K465" s="134"/>
      <c r="L465" s="41"/>
    </row>
    <row r="466" spans="4:12" x14ac:dyDescent="0.3">
      <c r="D466" s="36"/>
      <c r="E466" s="36"/>
      <c r="F466" s="36"/>
      <c r="G466" s="36"/>
      <c r="H466" s="36"/>
      <c r="I466" s="134"/>
      <c r="J466" s="134"/>
      <c r="K466" s="134"/>
      <c r="L466" s="41"/>
    </row>
    <row r="467" spans="4:12" x14ac:dyDescent="0.3">
      <c r="D467" s="36"/>
      <c r="E467" s="36"/>
      <c r="F467" s="36"/>
      <c r="G467" s="36"/>
      <c r="H467" s="36"/>
      <c r="I467" s="134"/>
      <c r="J467" s="134"/>
      <c r="K467" s="134"/>
      <c r="L467" s="41"/>
    </row>
    <row r="468" spans="4:12" x14ac:dyDescent="0.3">
      <c r="D468" s="36"/>
      <c r="E468" s="36"/>
      <c r="F468" s="36"/>
      <c r="G468" s="36"/>
      <c r="H468" s="36"/>
      <c r="I468" s="134"/>
      <c r="J468" s="134"/>
      <c r="K468" s="134"/>
      <c r="L468" s="41"/>
    </row>
    <row r="469" spans="4:12" x14ac:dyDescent="0.3">
      <c r="D469" s="36"/>
      <c r="E469" s="36"/>
      <c r="F469" s="36"/>
      <c r="G469" s="36"/>
      <c r="H469" s="36"/>
      <c r="I469" s="134"/>
      <c r="J469" s="134"/>
      <c r="K469" s="134"/>
      <c r="L469" s="41"/>
    </row>
    <row r="470" spans="4:12" x14ac:dyDescent="0.3">
      <c r="D470" s="36"/>
      <c r="E470" s="36"/>
      <c r="F470" s="36"/>
      <c r="G470" s="36"/>
      <c r="H470" s="36"/>
      <c r="I470" s="134"/>
      <c r="J470" s="134"/>
      <c r="K470" s="134"/>
      <c r="L470" s="41"/>
    </row>
    <row r="471" spans="4:12" x14ac:dyDescent="0.3">
      <c r="D471" s="36"/>
      <c r="E471" s="36"/>
      <c r="F471" s="36"/>
      <c r="G471" s="36"/>
      <c r="H471" s="36"/>
      <c r="I471" s="134"/>
      <c r="J471" s="134"/>
      <c r="K471" s="134"/>
      <c r="L471" s="41"/>
    </row>
    <row r="472" spans="4:12" x14ac:dyDescent="0.3">
      <c r="D472" s="36"/>
      <c r="E472" s="36"/>
      <c r="F472" s="36"/>
      <c r="G472" s="36"/>
      <c r="H472" s="36"/>
      <c r="I472" s="134"/>
      <c r="J472" s="134"/>
      <c r="K472" s="134"/>
      <c r="L472" s="41"/>
    </row>
    <row r="473" spans="4:12" x14ac:dyDescent="0.3">
      <c r="D473" s="36"/>
      <c r="E473" s="36"/>
      <c r="F473" s="36"/>
      <c r="G473" s="36"/>
      <c r="H473" s="36"/>
      <c r="I473" s="134"/>
      <c r="J473" s="134"/>
      <c r="K473" s="134"/>
      <c r="L473" s="41"/>
    </row>
    <row r="474" spans="4:12" x14ac:dyDescent="0.3">
      <c r="D474" s="36"/>
      <c r="E474" s="36"/>
      <c r="F474" s="36"/>
      <c r="G474" s="36"/>
      <c r="H474" s="36"/>
      <c r="I474" s="134"/>
      <c r="J474" s="134"/>
      <c r="K474" s="134"/>
      <c r="L474" s="41"/>
    </row>
    <row r="475" spans="4:12" x14ac:dyDescent="0.3">
      <c r="D475" s="36"/>
      <c r="E475" s="36"/>
      <c r="F475" s="36"/>
      <c r="G475" s="36"/>
      <c r="H475" s="36"/>
      <c r="I475" s="134"/>
      <c r="J475" s="134"/>
      <c r="K475" s="134"/>
      <c r="L475" s="41"/>
    </row>
    <row r="476" spans="4:12" x14ac:dyDescent="0.3">
      <c r="D476" s="36"/>
      <c r="E476" s="36"/>
      <c r="F476" s="36"/>
      <c r="G476" s="36"/>
      <c r="H476" s="36"/>
      <c r="I476" s="134"/>
      <c r="J476" s="134"/>
      <c r="K476" s="134"/>
      <c r="L476" s="41"/>
    </row>
    <row r="477" spans="4:12" x14ac:dyDescent="0.3">
      <c r="D477" s="36"/>
      <c r="E477" s="36"/>
      <c r="F477" s="36"/>
      <c r="G477" s="36"/>
      <c r="H477" s="36"/>
      <c r="I477" s="134"/>
      <c r="J477" s="134"/>
      <c r="K477" s="134"/>
      <c r="L477" s="41"/>
    </row>
    <row r="478" spans="4:12" x14ac:dyDescent="0.3">
      <c r="D478" s="36"/>
      <c r="E478" s="36"/>
      <c r="F478" s="36"/>
      <c r="G478" s="36"/>
      <c r="H478" s="36"/>
      <c r="I478" s="134"/>
      <c r="J478" s="134"/>
      <c r="K478" s="134"/>
      <c r="L478" s="41"/>
    </row>
    <row r="479" spans="4:12" x14ac:dyDescent="0.3">
      <c r="D479" s="36"/>
      <c r="E479" s="36"/>
      <c r="F479" s="36"/>
      <c r="G479" s="36"/>
      <c r="H479" s="36"/>
      <c r="I479" s="134"/>
      <c r="J479" s="134"/>
      <c r="K479" s="134"/>
      <c r="L479" s="41"/>
    </row>
    <row r="480" spans="4:12" x14ac:dyDescent="0.3">
      <c r="D480" s="36"/>
      <c r="E480" s="36"/>
      <c r="F480" s="36"/>
      <c r="G480" s="36"/>
      <c r="H480" s="36"/>
      <c r="I480" s="134"/>
      <c r="J480" s="134"/>
      <c r="K480" s="134"/>
      <c r="L480" s="41"/>
    </row>
    <row r="481" spans="4:12" x14ac:dyDescent="0.3">
      <c r="D481" s="36"/>
      <c r="E481" s="36"/>
      <c r="F481" s="36"/>
      <c r="G481" s="36"/>
      <c r="H481" s="36"/>
      <c r="I481" s="134"/>
      <c r="J481" s="134"/>
      <c r="K481" s="134"/>
      <c r="L481" s="41"/>
    </row>
    <row r="482" spans="4:12" x14ac:dyDescent="0.3">
      <c r="D482" s="36"/>
      <c r="E482" s="36"/>
      <c r="F482" s="36"/>
      <c r="G482" s="36"/>
      <c r="H482" s="36"/>
      <c r="I482" s="134"/>
      <c r="J482" s="134"/>
      <c r="K482" s="134"/>
      <c r="L482" s="41"/>
    </row>
    <row r="483" spans="4:12" x14ac:dyDescent="0.3">
      <c r="D483" s="36"/>
      <c r="E483" s="36"/>
      <c r="F483" s="36"/>
      <c r="G483" s="36"/>
      <c r="H483" s="36"/>
      <c r="I483" s="134"/>
      <c r="J483" s="134"/>
      <c r="K483" s="134"/>
      <c r="L483" s="41"/>
    </row>
    <row r="484" spans="4:12" x14ac:dyDescent="0.3">
      <c r="D484" s="36"/>
      <c r="E484" s="36"/>
      <c r="F484" s="36"/>
      <c r="G484" s="36"/>
      <c r="H484" s="36"/>
      <c r="I484" s="134"/>
      <c r="J484" s="134"/>
      <c r="K484" s="134"/>
      <c r="L484" s="41"/>
    </row>
    <row r="485" spans="4:12" x14ac:dyDescent="0.3">
      <c r="D485" s="36"/>
      <c r="E485" s="36"/>
      <c r="F485" s="36"/>
      <c r="G485" s="36"/>
      <c r="H485" s="36"/>
      <c r="I485" s="134"/>
      <c r="J485" s="134"/>
      <c r="K485" s="134"/>
      <c r="L485" s="41"/>
    </row>
    <row r="486" spans="4:12" x14ac:dyDescent="0.3">
      <c r="D486" s="36"/>
      <c r="E486" s="36"/>
      <c r="F486" s="36"/>
      <c r="G486" s="36"/>
      <c r="H486" s="36"/>
      <c r="I486" s="134"/>
      <c r="J486" s="134"/>
      <c r="K486" s="134"/>
      <c r="L486" s="41"/>
    </row>
    <row r="487" spans="4:12" x14ac:dyDescent="0.3">
      <c r="D487" s="36"/>
      <c r="E487" s="36"/>
      <c r="F487" s="36"/>
      <c r="G487" s="36"/>
      <c r="H487" s="36"/>
      <c r="I487" s="134"/>
      <c r="J487" s="134"/>
      <c r="K487" s="134"/>
      <c r="L487" s="41"/>
    </row>
    <row r="488" spans="4:12" x14ac:dyDescent="0.3">
      <c r="D488" s="36"/>
      <c r="E488" s="36"/>
      <c r="F488" s="36"/>
      <c r="G488" s="36"/>
      <c r="H488" s="36"/>
      <c r="I488" s="134"/>
      <c r="J488" s="134"/>
      <c r="K488" s="134"/>
      <c r="L488" s="41"/>
    </row>
    <row r="489" spans="4:12" x14ac:dyDescent="0.3">
      <c r="D489" s="36"/>
      <c r="E489" s="36"/>
      <c r="F489" s="36"/>
      <c r="G489" s="36"/>
      <c r="H489" s="36"/>
      <c r="I489" s="134"/>
      <c r="J489" s="134"/>
      <c r="K489" s="134"/>
      <c r="L489" s="41"/>
    </row>
    <row r="490" spans="4:12" x14ac:dyDescent="0.3">
      <c r="D490" s="36"/>
      <c r="E490" s="36"/>
      <c r="F490" s="36"/>
      <c r="G490" s="36"/>
      <c r="H490" s="36"/>
      <c r="I490" s="134"/>
      <c r="J490" s="134"/>
      <c r="K490" s="134"/>
      <c r="L490" s="41"/>
    </row>
    <row r="491" spans="4:12" x14ac:dyDescent="0.3">
      <c r="D491" s="36"/>
      <c r="E491" s="36"/>
      <c r="F491" s="36"/>
      <c r="G491" s="36"/>
      <c r="H491" s="36"/>
      <c r="I491" s="134"/>
      <c r="J491" s="134"/>
      <c r="K491" s="134"/>
      <c r="L491" s="41"/>
    </row>
    <row r="492" spans="4:12" x14ac:dyDescent="0.3">
      <c r="D492" s="36"/>
      <c r="E492" s="36"/>
      <c r="F492" s="36"/>
      <c r="G492" s="36"/>
      <c r="H492" s="36"/>
      <c r="I492" s="134"/>
      <c r="J492" s="134"/>
      <c r="K492" s="134"/>
      <c r="L492" s="41"/>
    </row>
    <row r="493" spans="4:12" x14ac:dyDescent="0.3">
      <c r="D493" s="36"/>
      <c r="E493" s="36"/>
      <c r="F493" s="36"/>
      <c r="G493" s="36"/>
      <c r="H493" s="36"/>
      <c r="I493" s="134"/>
      <c r="J493" s="134"/>
      <c r="K493" s="134"/>
      <c r="L493" s="41"/>
    </row>
    <row r="494" spans="4:12" x14ac:dyDescent="0.3">
      <c r="D494" s="36"/>
      <c r="E494" s="36"/>
      <c r="F494" s="36"/>
      <c r="G494" s="36"/>
      <c r="H494" s="36"/>
      <c r="I494" s="134"/>
      <c r="J494" s="134"/>
      <c r="K494" s="134"/>
      <c r="L494" s="41"/>
    </row>
    <row r="495" spans="4:12" x14ac:dyDescent="0.3">
      <c r="D495" s="36"/>
      <c r="E495" s="36"/>
      <c r="F495" s="36"/>
      <c r="G495" s="36"/>
      <c r="H495" s="36"/>
      <c r="I495" s="134"/>
      <c r="J495" s="134"/>
      <c r="K495" s="134"/>
      <c r="L495" s="41"/>
    </row>
    <row r="496" spans="4:12" x14ac:dyDescent="0.3">
      <c r="D496" s="36"/>
      <c r="E496" s="36"/>
      <c r="F496" s="36"/>
      <c r="G496" s="36"/>
      <c r="H496" s="36"/>
      <c r="I496" s="134"/>
      <c r="J496" s="134"/>
      <c r="K496" s="134"/>
      <c r="L496" s="41"/>
    </row>
  </sheetData>
  <mergeCells count="5">
    <mergeCell ref="I9:K9"/>
    <mergeCell ref="B1:C1"/>
    <mergeCell ref="D9:H9"/>
    <mergeCell ref="A4:B4"/>
    <mergeCell ref="A5:B5"/>
  </mergeCells>
  <phoneticPr fontId="0" type="noConversion"/>
  <conditionalFormatting sqref="K11:K120 H11:H120">
    <cfRule type="expression" dxfId="4" priority="2">
      <formula>IF($A11&lt;&gt;"",1,0)</formula>
    </cfRule>
  </conditionalFormatting>
  <conditionalFormatting sqref="A220:L220">
    <cfRule type="expression" dxfId="3" priority="12">
      <formula>IF($A220&lt;&gt;"",1,0)</formula>
    </cfRule>
  </conditionalFormatting>
  <conditionalFormatting sqref="A11:L120">
    <cfRule type="expression" dxfId="2" priority="3">
      <formula>IF(AND($A11&lt;&gt;"",$A12=""),1,0)</formula>
    </cfRule>
    <cfRule type="expression" dxfId="1" priority="4">
      <formula>IF($A11&lt;&gt;"",1,0)</formula>
    </cfRule>
  </conditionalFormatting>
  <conditionalFormatting sqref="A110:L120">
    <cfRule type="expression" dxfId="0" priority="11">
      <formula>IF(AND($A110&lt;&gt;"",$A1048475=""),1,0)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7" fitToHeight="10" orientation="landscape" cellComments="asDisplayed" r:id="rId1"/>
  <headerFooter alignWithMargins="0"/>
  <rowBreaks count="2" manualBreakCount="2">
    <brk id="36" max="16383" man="1"/>
    <brk id="7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1"/>
  <sheetViews>
    <sheetView showGridLines="0" zoomScaleNormal="100" workbookViewId="0"/>
  </sheetViews>
  <sheetFormatPr defaultColWidth="9.109375" defaultRowHeight="15" customHeight="1" x14ac:dyDescent="0.25"/>
  <cols>
    <col min="1" max="1" width="1.5546875" style="12" customWidth="1"/>
    <col min="2" max="2" width="26.88671875" style="12" customWidth="1"/>
    <col min="3" max="3" width="44" style="137" customWidth="1"/>
    <col min="4" max="4" width="19.88671875" style="12" customWidth="1"/>
    <col min="5" max="5" width="19.44140625" style="12" customWidth="1"/>
    <col min="6" max="6" width="19.88671875" style="12" bestFit="1" customWidth="1"/>
    <col min="7" max="7" width="24.88671875" style="12" customWidth="1"/>
    <col min="8" max="16384" width="9.109375" style="12"/>
  </cols>
  <sheetData>
    <row r="1" spans="1:7" ht="15" customHeight="1" x14ac:dyDescent="0.25">
      <c r="E1" s="138"/>
    </row>
    <row r="2" spans="1:7" ht="15.75" customHeight="1" x14ac:dyDescent="0.3">
      <c r="A2" s="198" t="s">
        <v>99</v>
      </c>
      <c r="B2" s="139"/>
      <c r="C2" s="139"/>
      <c r="D2" s="139"/>
      <c r="E2" s="139"/>
      <c r="F2" s="229" t="s">
        <v>189</v>
      </c>
    </row>
    <row r="3" spans="1:7" ht="16.5" customHeight="1" x14ac:dyDescent="0.3">
      <c r="A3" s="139"/>
      <c r="B3" s="139"/>
      <c r="C3" s="139"/>
      <c r="D3" s="139"/>
      <c r="E3" s="139"/>
      <c r="F3" s="27"/>
      <c r="G3" s="27"/>
    </row>
    <row r="5" spans="1:7" ht="15.6" x14ac:dyDescent="0.3">
      <c r="B5" s="18" t="s">
        <v>110</v>
      </c>
      <c r="C5" s="197" t="str">
        <f>INSTNAME</f>
        <v>Sector</v>
      </c>
      <c r="D5" s="20"/>
    </row>
    <row r="6" spans="1:7" ht="15.6" x14ac:dyDescent="0.3">
      <c r="B6" s="18" t="s">
        <v>25</v>
      </c>
      <c r="C6" s="197" t="str">
        <f>UKPRN</f>
        <v>All Providers</v>
      </c>
      <c r="D6" s="60"/>
      <c r="G6" s="138"/>
    </row>
    <row r="8" spans="1:7" ht="18.75" customHeight="1" thickBot="1" x14ac:dyDescent="0.3">
      <c r="A8" s="140" t="s">
        <v>67</v>
      </c>
      <c r="B8" s="140"/>
      <c r="C8" s="140"/>
      <c r="D8" s="140"/>
      <c r="E8" s="44"/>
      <c r="F8" s="44"/>
    </row>
    <row r="9" spans="1:7" ht="29.25" customHeight="1" x14ac:dyDescent="0.3">
      <c r="A9" s="39"/>
      <c r="B9" s="141" t="s">
        <v>54</v>
      </c>
      <c r="C9" s="142"/>
      <c r="D9" s="143" t="s">
        <v>83</v>
      </c>
      <c r="E9" s="143" t="s">
        <v>85</v>
      </c>
      <c r="F9" s="143" t="s">
        <v>98</v>
      </c>
    </row>
    <row r="10" spans="1:7" ht="13.5" customHeight="1" x14ac:dyDescent="0.25">
      <c r="B10" s="145" t="s">
        <v>55</v>
      </c>
      <c r="C10" s="146" t="s">
        <v>56</v>
      </c>
      <c r="D10" s="147">
        <v>1154233000</v>
      </c>
      <c r="E10" s="147">
        <v>1230913000</v>
      </c>
      <c r="F10" s="147">
        <v>1220905000</v>
      </c>
    </row>
    <row r="11" spans="1:7" ht="13.5" customHeight="1" x14ac:dyDescent="0.25">
      <c r="B11" s="148"/>
      <c r="C11" s="149" t="s">
        <v>57</v>
      </c>
      <c r="D11" s="150">
        <v>381332000</v>
      </c>
      <c r="E11" s="150">
        <v>360301000</v>
      </c>
      <c r="F11" s="150">
        <v>394554000</v>
      </c>
    </row>
    <row r="12" spans="1:7" ht="13.5" customHeight="1" x14ac:dyDescent="0.25">
      <c r="B12" s="148"/>
      <c r="C12" s="149" t="s">
        <v>68</v>
      </c>
      <c r="D12" s="150">
        <v>217285000</v>
      </c>
      <c r="E12" s="150">
        <v>196114000</v>
      </c>
      <c r="F12" s="150">
        <v>192437000</v>
      </c>
    </row>
    <row r="13" spans="1:7" x14ac:dyDescent="0.25">
      <c r="B13" s="148"/>
      <c r="C13" s="149" t="s">
        <v>59</v>
      </c>
      <c r="D13" s="150">
        <v>192480000</v>
      </c>
      <c r="E13" s="150">
        <v>213492000</v>
      </c>
      <c r="F13" s="150">
        <v>186934000</v>
      </c>
    </row>
    <row r="14" spans="1:7" ht="15" customHeight="1" x14ac:dyDescent="0.25">
      <c r="B14" s="138"/>
      <c r="C14" s="149" t="s">
        <v>58</v>
      </c>
      <c r="D14" s="150">
        <v>190857000</v>
      </c>
      <c r="E14" s="150">
        <v>200337000</v>
      </c>
      <c r="F14" s="150">
        <v>186271000</v>
      </c>
    </row>
    <row r="15" spans="1:7" ht="15.75" customHeight="1" x14ac:dyDescent="0.25">
      <c r="B15" s="39"/>
      <c r="C15" s="211" t="s">
        <v>60</v>
      </c>
      <c r="D15" s="151">
        <v>238402000</v>
      </c>
      <c r="E15" s="151">
        <v>214228000</v>
      </c>
      <c r="F15" s="151">
        <v>205619000</v>
      </c>
    </row>
    <row r="16" spans="1:7" ht="15" customHeight="1" x14ac:dyDescent="0.25">
      <c r="A16" s="152"/>
      <c r="B16" s="153" t="s">
        <v>50</v>
      </c>
      <c r="C16" s="154" t="s">
        <v>75</v>
      </c>
      <c r="D16" s="155">
        <v>15571000</v>
      </c>
      <c r="E16" s="156">
        <v>18627000</v>
      </c>
      <c r="F16" s="156">
        <v>20239000</v>
      </c>
    </row>
    <row r="17" spans="1:7" ht="45" x14ac:dyDescent="0.25">
      <c r="B17" s="157" t="s">
        <v>84</v>
      </c>
      <c r="C17" s="213" t="s">
        <v>61</v>
      </c>
      <c r="D17" s="214">
        <v>562038000</v>
      </c>
      <c r="E17" s="214">
        <v>466917000</v>
      </c>
      <c r="F17" s="214">
        <v>408460000</v>
      </c>
    </row>
    <row r="18" spans="1:7" ht="15" customHeight="1" x14ac:dyDescent="0.3">
      <c r="A18" s="152"/>
      <c r="B18" s="152"/>
      <c r="C18" s="158" t="s">
        <v>70</v>
      </c>
      <c r="D18" s="159">
        <v>2952198000</v>
      </c>
      <c r="E18" s="159">
        <v>2900929000</v>
      </c>
      <c r="F18" s="159">
        <v>2815419000</v>
      </c>
    </row>
    <row r="19" spans="1:7" ht="15" customHeight="1" x14ac:dyDescent="0.25">
      <c r="D19" s="26" t="s">
        <v>51</v>
      </c>
      <c r="E19" s="26" t="s">
        <v>52</v>
      </c>
      <c r="F19" s="50" t="s">
        <v>53</v>
      </c>
      <c r="G19" s="51"/>
    </row>
    <row r="20" spans="1:7" ht="26.25" customHeight="1" thickBot="1" x14ac:dyDescent="0.35">
      <c r="A20" s="246" t="s">
        <v>112</v>
      </c>
      <c r="B20" s="247"/>
      <c r="C20" s="247"/>
      <c r="D20" s="160"/>
      <c r="E20" s="161"/>
      <c r="F20" s="162">
        <v>28684278000</v>
      </c>
      <c r="G20" s="26" t="s">
        <v>49</v>
      </c>
    </row>
    <row r="21" spans="1:7" ht="18.75" customHeight="1" x14ac:dyDescent="0.3">
      <c r="A21" s="48"/>
      <c r="B21" s="48"/>
      <c r="C21" s="163"/>
      <c r="D21" s="48"/>
      <c r="E21" s="52"/>
      <c r="F21" s="106"/>
    </row>
    <row r="22" spans="1:7" ht="16.2" thickBot="1" x14ac:dyDescent="0.3">
      <c r="A22" s="140" t="s">
        <v>107</v>
      </c>
      <c r="C22" s="164"/>
      <c r="D22" s="44"/>
      <c r="E22" s="44"/>
      <c r="F22" s="44"/>
    </row>
    <row r="23" spans="1:7" x14ac:dyDescent="0.25">
      <c r="A23" s="165" t="s">
        <v>105</v>
      </c>
      <c r="B23" s="165"/>
      <c r="C23" s="166"/>
      <c r="D23" s="167"/>
      <c r="E23" s="168"/>
      <c r="F23" s="168">
        <f>HEIF_MAIN</f>
        <v>240000000</v>
      </c>
      <c r="G23" s="51"/>
    </row>
    <row r="24" spans="1:7" ht="15" customHeight="1" x14ac:dyDescent="0.25">
      <c r="A24" s="218" t="s">
        <v>102</v>
      </c>
      <c r="B24" s="137"/>
      <c r="E24" s="169"/>
      <c r="F24" s="36">
        <f>HEIF_SUPP</f>
        <v>20000001</v>
      </c>
      <c r="G24" s="51"/>
    </row>
    <row r="25" spans="1:7" ht="15" customHeight="1" thickBot="1" x14ac:dyDescent="0.35">
      <c r="A25" s="104" t="s">
        <v>108</v>
      </c>
      <c r="B25" s="104"/>
      <c r="C25" s="170"/>
      <c r="D25" s="104"/>
      <c r="E25" s="162"/>
      <c r="F25" s="105">
        <f>HEIF_TOT</f>
        <v>260000001</v>
      </c>
    </row>
    <row r="26" spans="1:7" ht="15" customHeight="1" x14ac:dyDescent="0.25">
      <c r="C26" s="12"/>
      <c r="G26" s="37"/>
    </row>
    <row r="27" spans="1:7" ht="15" customHeight="1" x14ac:dyDescent="0.25">
      <c r="B27" s="171" t="s">
        <v>62</v>
      </c>
    </row>
    <row r="28" spans="1:7" ht="30.75" customHeight="1" x14ac:dyDescent="0.25">
      <c r="B28" s="248" t="s">
        <v>76</v>
      </c>
      <c r="C28" s="248"/>
      <c r="D28" s="248"/>
      <c r="E28" s="248"/>
      <c r="F28" s="248"/>
    </row>
    <row r="29" spans="1:7" ht="18.75" customHeight="1" x14ac:dyDescent="0.25">
      <c r="B29" s="212" t="s">
        <v>77</v>
      </c>
    </row>
    <row r="30" spans="1:7" ht="15" customHeight="1" x14ac:dyDescent="0.25">
      <c r="B30" s="194" t="str">
        <f>IF((AND(($D$18&gt;0),(SUM($D$10:$D$17)=0))),#REF!," ")</f>
        <v xml:space="preserve"> </v>
      </c>
      <c r="C30" s="194"/>
      <c r="D30" s="194"/>
      <c r="E30" s="194"/>
      <c r="F30" s="194"/>
    </row>
    <row r="31" spans="1:7" ht="15" customHeight="1" x14ac:dyDescent="0.25">
      <c r="B31" s="194" t="str">
        <f>IF(UKPRN=10080811,#REF!,(IF( (AND(($E$18&gt;0),(SUM($E$10:$E$17)=0))),#REF!,"")))</f>
        <v/>
      </c>
      <c r="C31" s="194"/>
      <c r="D31" s="194"/>
      <c r="E31" s="194"/>
      <c r="F31" s="194"/>
    </row>
  </sheetData>
  <mergeCells count="2">
    <mergeCell ref="A20:C20"/>
    <mergeCell ref="B28:F28"/>
  </mergeCells>
  <pageMargins left="0.98425196850393704" right="0.82677165354330717" top="0.98425196850393704" bottom="0.55118110236220474" header="0.51181102362204722" footer="0.51181102362204722"/>
  <pageSetup paperSize="9" scale="74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/>
  </sheetViews>
  <sheetFormatPr defaultColWidth="9.109375" defaultRowHeight="15" customHeight="1" x14ac:dyDescent="0.25"/>
  <cols>
    <col min="1" max="1" width="18.88671875" style="12" customWidth="1"/>
    <col min="2" max="2" width="27.44140625" style="12" customWidth="1"/>
    <col min="3" max="3" width="21.88671875" style="12" customWidth="1"/>
    <col min="4" max="4" width="18.44140625" style="26" bestFit="1" customWidth="1"/>
    <col min="5" max="5" width="13.33203125" style="12" customWidth="1"/>
    <col min="6" max="6" width="3.5546875" style="12" customWidth="1"/>
    <col min="7" max="7" width="17.44140625" style="12" customWidth="1"/>
    <col min="8" max="8" width="10.33203125" style="12" customWidth="1"/>
    <col min="9" max="9" width="72" style="12" customWidth="1"/>
    <col min="10" max="10" width="14.33203125" style="12" customWidth="1"/>
    <col min="11" max="11" width="33.5546875" style="12" bestFit="1" customWidth="1"/>
    <col min="12" max="12" width="15.109375" style="12" bestFit="1" customWidth="1"/>
    <col min="13" max="13" width="13.6640625" style="12" bestFit="1" customWidth="1"/>
    <col min="14" max="14" width="12.6640625" style="12" bestFit="1" customWidth="1"/>
    <col min="15" max="15" width="9" style="12" bestFit="1" customWidth="1"/>
    <col min="16" max="16" width="12.44140625" style="12" bestFit="1" customWidth="1"/>
    <col min="17" max="17" width="12.88671875" style="12" bestFit="1" customWidth="1"/>
    <col min="18" max="16384" width="9.109375" style="12"/>
  </cols>
  <sheetData>
    <row r="1" spans="1:14" ht="15" customHeight="1" x14ac:dyDescent="0.25">
      <c r="E1" s="138"/>
      <c r="J1" s="17"/>
    </row>
    <row r="2" spans="1:14" ht="15.75" customHeight="1" x14ac:dyDescent="0.3">
      <c r="A2" s="249" t="s">
        <v>94</v>
      </c>
      <c r="B2" s="249"/>
      <c r="C2" s="249"/>
      <c r="D2" s="229" t="s">
        <v>111</v>
      </c>
      <c r="E2" s="172"/>
      <c r="F2" s="27"/>
    </row>
    <row r="3" spans="1:14" ht="16.5" customHeight="1" x14ac:dyDescent="0.3">
      <c r="B3" s="172"/>
      <c r="C3" s="172"/>
      <c r="D3" s="173"/>
      <c r="E3" s="172"/>
      <c r="F3" s="27"/>
      <c r="G3" s="27"/>
    </row>
    <row r="5" spans="1:14" ht="18.75" customHeight="1" thickBot="1" x14ac:dyDescent="0.35">
      <c r="A5" s="43" t="s">
        <v>109</v>
      </c>
      <c r="B5" s="44"/>
      <c r="C5" s="44"/>
      <c r="D5" s="174"/>
      <c r="E5" s="138"/>
      <c r="F5" s="138"/>
      <c r="G5" s="138"/>
      <c r="I5" s="37"/>
      <c r="J5" s="17"/>
      <c r="K5" s="17"/>
    </row>
    <row r="6" spans="1:14" ht="15" customHeight="1" x14ac:dyDescent="0.25">
      <c r="A6" s="12" t="s">
        <v>105</v>
      </c>
      <c r="B6" s="175"/>
      <c r="C6" s="175"/>
      <c r="D6" s="219">
        <v>240000000</v>
      </c>
      <c r="E6" s="57"/>
      <c r="F6" s="138"/>
      <c r="G6" s="138"/>
      <c r="I6" s="37"/>
      <c r="J6" s="17"/>
      <c r="K6" s="17"/>
    </row>
    <row r="7" spans="1:14" ht="15" customHeight="1" x14ac:dyDescent="0.25">
      <c r="A7" s="39" t="s">
        <v>102</v>
      </c>
      <c r="B7" s="176"/>
      <c r="C7" s="176"/>
      <c r="D7" s="220">
        <v>20000000</v>
      </c>
      <c r="E7" s="138"/>
      <c r="F7" s="138"/>
      <c r="G7" s="138"/>
      <c r="I7" s="37"/>
      <c r="J7" s="17"/>
      <c r="K7" s="17"/>
    </row>
    <row r="8" spans="1:14" ht="15" customHeight="1" thickBot="1" x14ac:dyDescent="0.35">
      <c r="A8" s="43" t="s">
        <v>109</v>
      </c>
      <c r="B8" s="44"/>
      <c r="C8" s="44"/>
      <c r="D8" s="177">
        <f>D6+D7</f>
        <v>260000000</v>
      </c>
      <c r="E8" s="51"/>
      <c r="F8" s="51"/>
      <c r="G8" s="51"/>
      <c r="I8" s="37"/>
      <c r="J8" s="17"/>
      <c r="K8" s="17"/>
    </row>
    <row r="9" spans="1:14" ht="15" customHeight="1" x14ac:dyDescent="0.25">
      <c r="E9" s="51"/>
      <c r="F9" s="51"/>
      <c r="G9" s="51"/>
      <c r="I9" s="37"/>
      <c r="J9" s="17"/>
      <c r="K9" s="17"/>
    </row>
    <row r="10" spans="1:14" ht="15" customHeight="1" x14ac:dyDescent="0.25">
      <c r="A10" s="138"/>
      <c r="B10" s="138"/>
      <c r="C10" s="138"/>
      <c r="E10" s="51"/>
      <c r="F10" s="51"/>
      <c r="G10" s="51"/>
      <c r="I10" s="37"/>
      <c r="J10" s="17"/>
      <c r="K10" s="17"/>
    </row>
    <row r="11" spans="1:14" ht="15" customHeight="1" thickBot="1" x14ac:dyDescent="0.35">
      <c r="A11" s="140" t="s">
        <v>63</v>
      </c>
      <c r="B11" s="44"/>
      <c r="C11" s="178"/>
      <c r="D11" s="179"/>
      <c r="E11" s="106"/>
      <c r="F11" s="106"/>
      <c r="G11" s="51"/>
      <c r="H11" s="100"/>
      <c r="I11" s="37"/>
      <c r="J11" s="17"/>
      <c r="K11" s="17"/>
    </row>
    <row r="12" spans="1:14" ht="15" customHeight="1" x14ac:dyDescent="0.25">
      <c r="A12" s="52" t="s">
        <v>105</v>
      </c>
      <c r="B12" s="144"/>
      <c r="C12" s="144" t="s">
        <v>64</v>
      </c>
      <c r="D12" s="221">
        <v>250000</v>
      </c>
      <c r="E12" s="138"/>
      <c r="F12" s="138"/>
      <c r="G12" s="138"/>
      <c r="I12" s="37"/>
      <c r="J12" s="17"/>
      <c r="K12" s="17"/>
    </row>
    <row r="13" spans="1:14" ht="15" customHeight="1" x14ac:dyDescent="0.25">
      <c r="A13" s="52"/>
      <c r="B13" s="180"/>
      <c r="C13" s="181" t="s">
        <v>65</v>
      </c>
      <c r="D13" s="222">
        <v>4670000</v>
      </c>
      <c r="E13" s="138"/>
      <c r="F13" s="138"/>
      <c r="G13" s="138"/>
      <c r="I13" s="17"/>
      <c r="J13" s="37"/>
      <c r="K13" s="17"/>
    </row>
    <row r="14" spans="1:14" x14ac:dyDescent="0.25">
      <c r="A14" s="182" t="s">
        <v>66</v>
      </c>
      <c r="B14" s="183"/>
      <c r="C14" s="184" t="s">
        <v>71</v>
      </c>
      <c r="D14" s="185">
        <v>0.15</v>
      </c>
      <c r="E14" s="57"/>
      <c r="F14" s="138"/>
      <c r="G14" s="138"/>
      <c r="I14" s="37"/>
      <c r="J14" s="17"/>
      <c r="K14" s="17"/>
      <c r="N14" s="138"/>
    </row>
    <row r="15" spans="1:14" x14ac:dyDescent="0.25">
      <c r="A15" s="186"/>
      <c r="B15" s="187"/>
      <c r="C15" s="188" t="s">
        <v>72</v>
      </c>
      <c r="D15" s="189">
        <v>-0.1</v>
      </c>
      <c r="E15" s="57"/>
      <c r="F15" s="138"/>
      <c r="G15" s="138"/>
      <c r="I15" s="37"/>
      <c r="J15" s="17"/>
      <c r="K15" s="17"/>
      <c r="N15" s="138"/>
    </row>
    <row r="16" spans="1:14" x14ac:dyDescent="0.25">
      <c r="A16" s="52" t="s">
        <v>102</v>
      </c>
      <c r="B16" s="144"/>
      <c r="C16" s="144" t="s">
        <v>69</v>
      </c>
      <c r="D16" s="221">
        <v>200000</v>
      </c>
      <c r="E16" s="57"/>
      <c r="F16" s="138"/>
      <c r="G16" s="138"/>
      <c r="I16" s="17"/>
      <c r="J16" s="17"/>
      <c r="K16" s="17"/>
    </row>
    <row r="17" spans="1:11" ht="15" customHeight="1" thickBot="1" x14ac:dyDescent="0.3">
      <c r="A17" s="190"/>
      <c r="B17" s="191"/>
      <c r="C17" s="192" t="s">
        <v>65</v>
      </c>
      <c r="D17" s="223">
        <v>1000000</v>
      </c>
      <c r="E17" s="138"/>
      <c r="F17" s="138"/>
      <c r="G17" s="138"/>
      <c r="I17" s="17"/>
      <c r="J17" s="17"/>
      <c r="K17" s="17"/>
    </row>
    <row r="18" spans="1:11" ht="36.75" customHeight="1" x14ac:dyDescent="0.25">
      <c r="E18" s="51"/>
      <c r="F18" s="51"/>
      <c r="G18" s="51"/>
      <c r="I18" s="17"/>
      <c r="J18" s="17"/>
      <c r="K18" s="17"/>
    </row>
    <row r="19" spans="1:11" ht="15" customHeight="1" x14ac:dyDescent="0.3">
      <c r="E19" s="106"/>
      <c r="F19" s="51"/>
      <c r="G19" s="51"/>
      <c r="I19" s="37"/>
    </row>
    <row r="20" spans="1:11" ht="15" customHeight="1" x14ac:dyDescent="0.25">
      <c r="E20" s="51"/>
      <c r="F20" s="51"/>
      <c r="G20" s="51"/>
      <c r="I20" s="37"/>
    </row>
    <row r="21" spans="1:11" ht="15" hidden="1" customHeight="1" x14ac:dyDescent="0.25">
      <c r="E21" s="103"/>
      <c r="F21" s="103"/>
      <c r="G21" s="103"/>
      <c r="I21" s="37"/>
    </row>
    <row r="22" spans="1:11" ht="15" customHeight="1" x14ac:dyDescent="0.3">
      <c r="E22" s="106"/>
      <c r="F22" s="106"/>
      <c r="G22" s="51"/>
      <c r="I22" s="37"/>
    </row>
    <row r="23" spans="1:11" ht="15" customHeight="1" x14ac:dyDescent="0.25">
      <c r="E23" s="138"/>
    </row>
    <row r="24" spans="1:11" ht="15" customHeight="1" x14ac:dyDescent="0.25">
      <c r="F24" s="37"/>
      <c r="G24" s="37"/>
    </row>
    <row r="30" spans="1:11" ht="15" customHeight="1" x14ac:dyDescent="0.25">
      <c r="C30" s="138"/>
    </row>
    <row r="31" spans="1:11" ht="15" customHeight="1" x14ac:dyDescent="0.25">
      <c r="C31" s="138"/>
      <c r="E31" s="37"/>
    </row>
    <row r="32" spans="1:11" ht="15" customHeight="1" x14ac:dyDescent="0.25">
      <c r="C32" s="138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9FF2D-AC89-4A72-B1FC-22F4C73B91C1}">
  <dimension ref="A1:A3"/>
  <sheetViews>
    <sheetView workbookViewId="0"/>
  </sheetViews>
  <sheetFormatPr defaultRowHeight="13.2" x14ac:dyDescent="0.25"/>
  <cols>
    <col min="1" max="1" width="91.88671875" style="251" customWidth="1"/>
    <col min="2" max="16384" width="8.88671875" style="251"/>
  </cols>
  <sheetData>
    <row r="1" spans="1:1" ht="28.2" customHeight="1" x14ac:dyDescent="0.25">
      <c r="A1" s="250" t="s">
        <v>190</v>
      </c>
    </row>
    <row r="3" spans="1:1" x14ac:dyDescent="0.25">
      <c r="A3" s="251" t="s">
        <v>191</v>
      </c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f072d8a6-930d-4792-a8d3-ba33864d7e81">
      <Terms xmlns="http://schemas.microsoft.com/office/infopath/2007/PartnerControls"/>
    </lcf76f155ced4ddcb4097134ff3c332f>
    <SharedWithUsers xmlns="df2dd78d-b831-4b5f-a122-ebfe8e34b449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EFB8CE3A51E47A6FACC36016F90A3" ma:contentTypeVersion="15" ma:contentTypeDescription="Create a new document." ma:contentTypeScope="" ma:versionID="0d25230eb04e228267825010f50343d5">
  <xsd:schema xmlns:xsd="http://www.w3.org/2001/XMLSchema" xmlns:xs="http://www.w3.org/2001/XMLSchema" xmlns:p="http://schemas.microsoft.com/office/2006/metadata/properties" xmlns:ns2="f072d8a6-930d-4792-a8d3-ba33864d7e81" xmlns:ns3="df2dd78d-b831-4b5f-a122-ebfe8e34b449" xmlns:ns4="2e24dfb7-a69e-40eb-b94f-44b9ca9c25ed" targetNamespace="http://schemas.microsoft.com/office/2006/metadata/properties" ma:root="true" ma:fieldsID="8672632079923e3e8b7a709467a36ac5" ns2:_="" ns3:_="" ns4:_="">
    <xsd:import namespace="f072d8a6-930d-4792-a8d3-ba33864d7e81"/>
    <xsd:import namespace="df2dd78d-b831-4b5f-a122-ebfe8e34b449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2d8a6-930d-4792-a8d3-ba33864d7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dd78d-b831-4b5f-a122-ebfe8e34b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a67e39f-0106-4320-a4c5-61ea5a34fd04}" ma:internalName="TaxCatchAll" ma:showField="CatchAllData" ma:web="df2dd78d-b831-4b5f-a122-ebfe8e34b4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5F8892-8D35-4013-A4DD-7A045C32B344}">
  <ds:schemaRefs>
    <ds:schemaRef ds:uri="http://schemas.microsoft.com/office/2006/metadata/properties"/>
    <ds:schemaRef ds:uri="http://schemas.microsoft.com/office/infopath/2007/PartnerControls"/>
    <ds:schemaRef ds:uri="2e24dfb7-a69e-40eb-b94f-44b9ca9c25ed"/>
    <ds:schemaRef ds:uri="f072d8a6-930d-4792-a8d3-ba33864d7e81"/>
    <ds:schemaRef ds:uri="df2dd78d-b831-4b5f-a122-ebfe8e34b449"/>
  </ds:schemaRefs>
</ds:datastoreItem>
</file>

<file path=customXml/itemProps2.xml><?xml version="1.0" encoding="utf-8"?>
<ds:datastoreItem xmlns:ds="http://schemas.openxmlformats.org/officeDocument/2006/customXml" ds:itemID="{0D3906D7-40A7-4360-973B-5B07572365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72d8a6-930d-4792-a8d3-ba33864d7e81"/>
    <ds:schemaRef ds:uri="df2dd78d-b831-4b5f-a122-ebfe8e34b449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B09802-3473-4912-AB8A-18B6A6F7AD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20</vt:i4>
      </vt:variant>
    </vt:vector>
  </HeadingPairs>
  <TitlesOfParts>
    <vt:vector size="28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Revision_notes</vt:lpstr>
      <vt:lpstr>B_datacols</vt:lpstr>
      <vt:lpstr>D_datacols</vt:lpstr>
      <vt:lpstr>Date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Rachel Cowley [7457]</dc:creator>
  <cp:lastModifiedBy>Sophie Swainger - Research England UKRI</cp:lastModifiedBy>
  <cp:lastPrinted>2020-08-24T12:50:26Z</cp:lastPrinted>
  <dcterms:created xsi:type="dcterms:W3CDTF">1998-01-04T14:28:05Z</dcterms:created>
  <dcterms:modified xsi:type="dcterms:W3CDTF">2023-12-07T12:43:28Z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0x010100A7EEFB8CE3A51E47A6FACC36016F90A3</vt:lpwstr>
  </property>
  <property fmtid="{D5CDD505-2E9C-101B-9397-08002B2CF9AE}" pid="3" name="_dlc_DocIdItemGuid">
    <vt:lpwstr>a85d6bbd-0eac-44d8-9260-53b57d21d741</vt:lpwstr>
  </property>
  <property fmtid="{D5CDD505-2E9C-101B-9397-08002B2CF9AE}" pid="4" name="MediaServiceImageTags">
    <vt:lpwstr/>
  </property>
  <property fmtid="{D5CDD505-2E9C-101B-9397-08002B2CF9AE}" pid="5" name="Order">
    <vt:r8>409300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dlc_DocId">
    <vt:lpwstr>Y7MRKUVXXU3H-1323839996-4093</vt:lpwstr>
  </property>
  <property fmtid="{D5CDD505-2E9C-101B-9397-08002B2CF9AE}" pid="9" name="TriggerFlowInfo">
    <vt:lpwstr/>
  </property>
  <property fmtid="{D5CDD505-2E9C-101B-9397-08002B2CF9AE}" pid="10" name="_dlc_DocIdUrl">
    <vt:lpwstr>https://ukri.sharepoint.com/sites/rea/_layouts/15/DocIdRedir.aspx?ID=Y7MRKUVXXU3H-1323839996-4093, Y7MRKUVXXU3H-1323839996-4093</vt:lpwstr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_ExtendedDescription">
    <vt:lpwstr/>
  </property>
</Properties>
</file>