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namo01\Downloads\"/>
    </mc:Choice>
  </mc:AlternateContent>
  <xr:revisionPtr revIDLastSave="0" documentId="13_ncr:1_{1329F8AF-4FBF-4987-9485-83344ACD09E2}" xr6:coauthVersionLast="47" xr6:coauthVersionMax="47" xr10:uidLastSave="{00000000-0000-0000-0000-000000000000}"/>
  <bookViews>
    <workbookView xWindow="-120" yWindow="-120" windowWidth="29040" windowHeight="15840" xr2:uid="{A60034D4-54CA-4A8E-A3F7-17079E955C41}"/>
  </bookViews>
  <sheets>
    <sheet name="ERC AdvConStg 2023" sheetId="2" r:id="rId1"/>
  </sheets>
  <definedNames>
    <definedName name="action_type">#REF!</definedName>
    <definedName name="ccc_rate">#REF!</definedName>
    <definedName name="concat_lookup">#REF!</definedName>
    <definedName name="COUNTRY">#REF!</definedName>
    <definedName name="_xlnm.Print_Area" localSheetId="0">'ERC AdvConStg 2023'!$A$1:$F$37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B27" i="2" s="1"/>
  <c r="B29" i="2" s="1"/>
  <c r="B17" i="2"/>
  <c r="C15" i="2" l="1"/>
  <c r="F14" i="2" s="1"/>
  <c r="H14" i="2" s="1"/>
  <c r="C12" i="2" l="1"/>
  <c r="C28" i="2"/>
  <c r="C26" i="2"/>
  <c r="C25" i="2"/>
  <c r="C24" i="2"/>
  <c r="C23" i="2"/>
  <c r="C22" i="2"/>
  <c r="C21" i="2"/>
  <c r="F19" i="2" s="1"/>
  <c r="C19" i="2"/>
  <c r="C16" i="2"/>
  <c r="C14" i="2"/>
  <c r="C13" i="2"/>
  <c r="F13" i="2" l="1"/>
  <c r="F21" i="2"/>
  <c r="F23" i="2" s="1"/>
  <c r="C17" i="2"/>
  <c r="C27" i="2" l="1"/>
  <c r="B30" i="2"/>
  <c r="B31" i="2" s="1"/>
  <c r="C31" i="2" l="1"/>
  <c r="B33" i="2"/>
  <c r="C33" i="2" s="1"/>
  <c r="C29" i="2"/>
  <c r="C30" i="2"/>
  <c r="F29" i="2" l="1"/>
  <c r="F30" i="2" s="1"/>
  <c r="F16" i="2"/>
  <c r="F32" i="2" l="1"/>
</calcChain>
</file>

<file path=xl/sharedStrings.xml><?xml version="1.0" encoding="utf-8"?>
<sst xmlns="http://schemas.openxmlformats.org/spreadsheetml/2006/main" count="50" uniqueCount="48">
  <si>
    <t>Conversion Tool</t>
  </si>
  <si>
    <t>Exchange Rate</t>
  </si>
  <si>
    <t>Please enter the total duration of your grant (months) in the green cell:</t>
  </si>
  <si>
    <t>Please enter the length of time (months) project students will be working on the grant in the green cell:</t>
  </si>
  <si>
    <t>1. Exchange rate calculation from ERC proposal</t>
  </si>
  <si>
    <t>2. UKRI Fund Headings</t>
  </si>
  <si>
    <t xml:space="preserve">Please enter the relevant figures from your ERC budget table into the green cells below:  </t>
  </si>
  <si>
    <t xml:space="preserve">Please enter the corresponding figures below when entering your costs onto the Je-S form: </t>
  </si>
  <si>
    <t xml:space="preserve">Fund heading </t>
  </si>
  <si>
    <t>Amount accepted by ERC</t>
  </si>
  <si>
    <t>GBP Conversion</t>
  </si>
  <si>
    <t>Je-S Application Fund Heading</t>
  </si>
  <si>
    <t xml:space="preserve">Total Costs </t>
  </si>
  <si>
    <t>A. Direct Personnel Costs</t>
  </si>
  <si>
    <t>Direct Personnel Cost</t>
  </si>
  <si>
    <t>PI</t>
  </si>
  <si>
    <t xml:space="preserve">Senior Staff </t>
  </si>
  <si>
    <t>Other Staff</t>
  </si>
  <si>
    <t>Postdocs</t>
  </si>
  <si>
    <t>Project Student*</t>
  </si>
  <si>
    <t>Annual Stipend Rate:</t>
  </si>
  <si>
    <t>Students*</t>
  </si>
  <si>
    <t>*these costs can be entered either into the 'Project Student' section as displayed or added onto the 'Other Staff' total</t>
  </si>
  <si>
    <t>Other Personnel costs*</t>
  </si>
  <si>
    <t>Total Personnel</t>
  </si>
  <si>
    <t>A. Total Personnel costs/€</t>
  </si>
  <si>
    <t>Other Direct Costs</t>
  </si>
  <si>
    <r>
      <rPr>
        <b/>
        <sz val="11"/>
        <rFont val="Calibri"/>
        <family val="2"/>
        <scheme val="minor"/>
      </rPr>
      <t>B. Subcontracting Costs</t>
    </r>
    <r>
      <rPr>
        <sz val="11"/>
        <rFont val="Calibri"/>
        <family val="2"/>
        <scheme val="minor"/>
      </rPr>
      <t xml:space="preserve"> (No indirect Costs)</t>
    </r>
  </si>
  <si>
    <t>Travel and Subsistence</t>
  </si>
  <si>
    <t>C. Purchase costs</t>
  </si>
  <si>
    <t>Animal Costs</t>
  </si>
  <si>
    <t>C.1 Travel and subsistence</t>
  </si>
  <si>
    <t>Other Directly Incurred Costs</t>
  </si>
  <si>
    <t>C.2 Equipment - Including major equipment</t>
  </si>
  <si>
    <t>Total Other Direct Costs</t>
  </si>
  <si>
    <t>Consumables incl. fieldwork and animal costs</t>
  </si>
  <si>
    <t xml:space="preserve">Publications (incl. Open Access fees) and dissemination </t>
  </si>
  <si>
    <t>Other additional direct costs</t>
  </si>
  <si>
    <t>C.3 Total other goods, works and services</t>
  </si>
  <si>
    <t>C. Total Purchase costs/€</t>
  </si>
  <si>
    <r>
      <rPr>
        <b/>
        <sz val="11"/>
        <rFont val="Calibri"/>
        <family val="2"/>
        <scheme val="minor"/>
      </rPr>
      <t>D. Internally invoiced goods and services/€</t>
    </r>
    <r>
      <rPr>
        <sz val="11"/>
        <rFont val="Calibri"/>
        <family val="2"/>
        <scheme val="minor"/>
      </rPr>
      <t xml:space="preserve"> (no indirect costs)</t>
    </r>
  </si>
  <si>
    <t>Estates and Indirect Costs</t>
  </si>
  <si>
    <t>Indirect Costs</t>
  </si>
  <si>
    <t>E.  Indirect Cost (25% of Direct Costs)</t>
  </si>
  <si>
    <t>Total Estates and Indirect Costs</t>
  </si>
  <si>
    <t>Total Indirect Costs</t>
  </si>
  <si>
    <t>Total Requested contribution</t>
  </si>
  <si>
    <t>Total UKRI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</si>
</sst>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"/>
    <numFmt numFmtId="165" formatCode="#,##0_ ;\-#,##0\ "/>
    <numFmt numFmtId="166" formatCode="_-[$€-2]\ * #,##0.00_-;\-[$€-2]\ * #,##0.00_-;_-[$€-2]\ * &quot;-&quot;??_-;_-@_-"/>
    <numFmt numFmtId="167" formatCode="_-[$£-809]* #,##0.00_-;\-[$£-809]* #,##0.00_-;_-[$£-809]* &quot;-&quot;??_-;_-@_-"/>
    <numFmt numFmtId="168" formatCode="#,##0.0_ ;\-#,##0.0\ "/>
    <numFmt numFmtId="169" formatCode="_-[$€-83C]* #,##0.00_-;\-[$€-83C]* #,##0.00_-;_-[$€-83C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6" fillId="2" borderId="9" xfId="0" applyFont="1" applyFill="1" applyBorder="1" applyProtection="1">
      <protection hidden="1"/>
    </xf>
    <xf numFmtId="166" fontId="6" fillId="3" borderId="4" xfId="0" applyNumberFormat="1" applyFont="1" applyFill="1" applyBorder="1" applyProtection="1">
      <protection locked="0" hidden="1"/>
    </xf>
    <xf numFmtId="167" fontId="8" fillId="2" borderId="10" xfId="1" applyNumberFormat="1" applyFont="1" applyFill="1" applyBorder="1" applyProtection="1">
      <protection hidden="1"/>
    </xf>
    <xf numFmtId="0" fontId="6" fillId="2" borderId="13" xfId="0" applyFont="1" applyFill="1" applyBorder="1" applyProtection="1">
      <protection hidden="1"/>
    </xf>
    <xf numFmtId="166" fontId="6" fillId="3" borderId="14" xfId="0" applyNumberFormat="1" applyFont="1" applyFill="1" applyBorder="1" applyProtection="1">
      <protection locked="0" hidden="1"/>
    </xf>
    <xf numFmtId="167" fontId="8" fillId="2" borderId="15" xfId="1" applyNumberFormat="1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167" fontId="0" fillId="2" borderId="10" xfId="0" applyNumberFormat="1" applyFill="1" applyBorder="1" applyProtection="1">
      <protection hidden="1"/>
    </xf>
    <xf numFmtId="166" fontId="6" fillId="3" borderId="16" xfId="0" applyNumberFormat="1" applyFont="1" applyFill="1" applyBorder="1" applyProtection="1">
      <protection locked="0" hidden="1"/>
    </xf>
    <xf numFmtId="0" fontId="0" fillId="2" borderId="13" xfId="0" applyFill="1" applyBorder="1" applyProtection="1">
      <protection hidden="1"/>
    </xf>
    <xf numFmtId="0" fontId="0" fillId="2" borderId="19" xfId="0" applyFill="1" applyBorder="1" applyProtection="1">
      <protection hidden="1"/>
    </xf>
    <xf numFmtId="167" fontId="0" fillId="2" borderId="20" xfId="0" applyNumberFormat="1" applyFill="1" applyBorder="1" applyProtection="1">
      <protection hidden="1"/>
    </xf>
    <xf numFmtId="0" fontId="6" fillId="0" borderId="19" xfId="0" applyFont="1" applyBorder="1" applyProtection="1">
      <protection hidden="1"/>
    </xf>
    <xf numFmtId="167" fontId="8" fillId="2" borderId="20" xfId="1" applyNumberFormat="1" applyFont="1" applyFill="1" applyBorder="1" applyProtection="1">
      <protection hidden="1"/>
    </xf>
    <xf numFmtId="0" fontId="7" fillId="6" borderId="17" xfId="0" applyFont="1" applyFill="1" applyBorder="1" applyProtection="1">
      <protection hidden="1"/>
    </xf>
    <xf numFmtId="166" fontId="9" fillId="6" borderId="22" xfId="0" applyNumberFormat="1" applyFont="1" applyFill="1" applyBorder="1" applyProtection="1">
      <protection hidden="1"/>
    </xf>
    <xf numFmtId="167" fontId="7" fillId="6" borderId="18" xfId="1" applyNumberFormat="1" applyFont="1" applyFill="1" applyBorder="1" applyProtection="1">
      <protection hidden="1"/>
    </xf>
    <xf numFmtId="167" fontId="2" fillId="5" borderId="12" xfId="0" applyNumberFormat="1" applyFont="1" applyFill="1" applyBorder="1" applyProtection="1">
      <protection hidden="1"/>
    </xf>
    <xf numFmtId="0" fontId="6" fillId="7" borderId="17" xfId="0" applyFont="1" applyFill="1" applyBorder="1" applyProtection="1">
      <protection hidden="1"/>
    </xf>
    <xf numFmtId="166" fontId="6" fillId="3" borderId="22" xfId="0" applyNumberFormat="1" applyFont="1" applyFill="1" applyBorder="1" applyProtection="1">
      <protection locked="0" hidden="1"/>
    </xf>
    <xf numFmtId="167" fontId="8" fillId="2" borderId="18" xfId="0" applyNumberFormat="1" applyFont="1" applyFill="1" applyBorder="1" applyProtection="1">
      <protection hidden="1"/>
    </xf>
    <xf numFmtId="167" fontId="0" fillId="2" borderId="15" xfId="0" applyNumberFormat="1" applyFill="1" applyBorder="1" applyProtection="1">
      <protection hidden="1"/>
    </xf>
    <xf numFmtId="168" fontId="0" fillId="8" borderId="15" xfId="0" applyNumberFormat="1" applyFill="1" applyBorder="1" applyProtection="1">
      <protection hidden="1"/>
    </xf>
    <xf numFmtId="167" fontId="8" fillId="2" borderId="10" xfId="0" applyNumberFormat="1" applyFont="1" applyFill="1" applyBorder="1" applyProtection="1">
      <protection hidden="1"/>
    </xf>
    <xf numFmtId="167" fontId="8" fillId="2" borderId="15" xfId="0" applyNumberFormat="1" applyFont="1" applyFill="1" applyBorder="1" applyProtection="1">
      <protection hidden="1"/>
    </xf>
    <xf numFmtId="0" fontId="0" fillId="0" borderId="19" xfId="0" applyBorder="1" applyProtection="1">
      <protection hidden="1"/>
    </xf>
    <xf numFmtId="0" fontId="6" fillId="0" borderId="13" xfId="0" applyFont="1" applyBorder="1" applyProtection="1">
      <protection hidden="1"/>
    </xf>
    <xf numFmtId="167" fontId="8" fillId="2" borderId="20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24" xfId="0" applyFont="1" applyFill="1" applyBorder="1" applyProtection="1">
      <protection hidden="1"/>
    </xf>
    <xf numFmtId="0" fontId="9" fillId="7" borderId="17" xfId="0" applyFont="1" applyFill="1" applyBorder="1" applyProtection="1">
      <protection hidden="1"/>
    </xf>
    <xf numFmtId="166" fontId="9" fillId="5" borderId="22" xfId="0" applyNumberFormat="1" applyFont="1" applyFill="1" applyBorder="1" applyProtection="1">
      <protection hidden="1"/>
    </xf>
    <xf numFmtId="167" fontId="7" fillId="5" borderId="18" xfId="0" applyNumberFormat="1" applyFont="1" applyFill="1" applyBorder="1" applyProtection="1">
      <protection hidden="1"/>
    </xf>
    <xf numFmtId="0" fontId="7" fillId="6" borderId="27" xfId="0" applyFont="1" applyFill="1" applyBorder="1" applyProtection="1">
      <protection hidden="1"/>
    </xf>
    <xf numFmtId="166" fontId="9" fillId="6" borderId="28" xfId="0" applyNumberFormat="1" applyFont="1" applyFill="1" applyBorder="1" applyProtection="1">
      <protection hidden="1"/>
    </xf>
    <xf numFmtId="167" fontId="7" fillId="6" borderId="10" xfId="0" applyNumberFormat="1" applyFont="1" applyFill="1" applyBorder="1" applyProtection="1">
      <protection hidden="1"/>
    </xf>
    <xf numFmtId="0" fontId="2" fillId="4" borderId="29" xfId="0" applyFont="1" applyFill="1" applyBorder="1" applyProtection="1">
      <protection hidden="1"/>
    </xf>
    <xf numFmtId="167" fontId="2" fillId="4" borderId="30" xfId="0" applyNumberFormat="1" applyFont="1" applyFill="1" applyBorder="1" applyProtection="1">
      <protection hidden="1"/>
    </xf>
    <xf numFmtId="0" fontId="9" fillId="6" borderId="17" xfId="0" applyFont="1" applyFill="1" applyBorder="1" applyProtection="1">
      <protection hidden="1"/>
    </xf>
    <xf numFmtId="167" fontId="7" fillId="6" borderId="18" xfId="0" applyNumberFormat="1" applyFont="1" applyFill="1" applyBorder="1" applyProtection="1">
      <protection hidden="1"/>
    </xf>
    <xf numFmtId="166" fontId="6" fillId="2" borderId="4" xfId="0" applyNumberFormat="1" applyFont="1" applyFill="1" applyBorder="1" applyProtection="1">
      <protection hidden="1"/>
    </xf>
    <xf numFmtId="169" fontId="3" fillId="5" borderId="31" xfId="0" applyNumberFormat="1" applyFont="1" applyFill="1" applyBorder="1" applyAlignment="1" applyProtection="1">
      <alignment vertical="center"/>
      <protection hidden="1"/>
    </xf>
    <xf numFmtId="167" fontId="3" fillId="5" borderId="21" xfId="0" applyNumberFormat="1" applyFont="1" applyFill="1" applyBorder="1" applyAlignment="1" applyProtection="1">
      <alignment vertical="center"/>
      <protection hidden="1"/>
    </xf>
    <xf numFmtId="169" fontId="3" fillId="5" borderId="0" xfId="0" applyNumberFormat="1" applyFont="1" applyFill="1" applyAlignment="1" applyProtection="1">
      <alignment vertical="center"/>
      <protection hidden="1"/>
    </xf>
    <xf numFmtId="167" fontId="3" fillId="5" borderId="32" xfId="0" applyNumberFormat="1" applyFont="1" applyFill="1" applyBorder="1" applyAlignment="1" applyProtection="1">
      <alignment vertical="center"/>
      <protection hidden="1"/>
    </xf>
    <xf numFmtId="169" fontId="3" fillId="5" borderId="33" xfId="0" applyNumberFormat="1" applyFont="1" applyFill="1" applyBorder="1" applyAlignment="1" applyProtection="1">
      <alignment vertical="center"/>
      <protection hidden="1"/>
    </xf>
    <xf numFmtId="167" fontId="3" fillId="5" borderId="23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167" fontId="0" fillId="2" borderId="34" xfId="0" applyNumberFormat="1" applyFill="1" applyBorder="1" applyProtection="1">
      <protection hidden="1"/>
    </xf>
    <xf numFmtId="0" fontId="2" fillId="0" borderId="35" xfId="0" applyFont="1" applyBorder="1" applyProtection="1">
      <protection hidden="1"/>
    </xf>
    <xf numFmtId="0" fontId="0" fillId="0" borderId="36" xfId="0" applyBorder="1" applyProtection="1">
      <protection hidden="1"/>
    </xf>
    <xf numFmtId="167" fontId="2" fillId="5" borderId="24" xfId="0" applyNumberFormat="1" applyFont="1" applyFill="1" applyBorder="1" applyProtection="1">
      <protection hidden="1"/>
    </xf>
    <xf numFmtId="0" fontId="2" fillId="5" borderId="21" xfId="0" applyFont="1" applyFill="1" applyBorder="1" applyProtection="1">
      <protection hidden="1"/>
    </xf>
    <xf numFmtId="167" fontId="2" fillId="5" borderId="32" xfId="0" applyNumberFormat="1" applyFont="1" applyFill="1" applyBorder="1" applyProtection="1">
      <protection hidden="1"/>
    </xf>
    <xf numFmtId="0" fontId="2" fillId="5" borderId="23" xfId="0" applyFont="1" applyFill="1" applyBorder="1" applyProtection="1">
      <protection hidden="1"/>
    </xf>
    <xf numFmtId="16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5" fontId="6" fillId="3" borderId="16" xfId="0" applyNumberFormat="1" applyFont="1" applyFill="1" applyBorder="1" applyProtection="1">
      <protection locked="0" hidden="1"/>
    </xf>
    <xf numFmtId="14" fontId="10" fillId="0" borderId="0" xfId="0" applyNumberFormat="1" applyFont="1"/>
    <xf numFmtId="17" fontId="0" fillId="2" borderId="0" xfId="0" applyNumberFormat="1" applyFill="1" applyAlignment="1">
      <alignment horizontal="center" vertical="center"/>
    </xf>
    <xf numFmtId="0" fontId="11" fillId="0" borderId="0" xfId="0" applyFont="1"/>
    <xf numFmtId="14" fontId="12" fillId="0" borderId="0" xfId="0" applyNumberFormat="1" applyFont="1"/>
    <xf numFmtId="0" fontId="9" fillId="7" borderId="1" xfId="0" applyFont="1" applyFill="1" applyBorder="1" applyAlignment="1" applyProtection="1">
      <alignment horizontal="left"/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0" fontId="9" fillId="7" borderId="2" xfId="0" applyFont="1" applyFill="1" applyBorder="1" applyAlignment="1" applyProtection="1">
      <alignment horizontal="left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5" borderId="32" xfId="0" applyFont="1" applyFill="1" applyBorder="1" applyAlignment="1" applyProtection="1">
      <alignment horizontal="left" vertical="center"/>
      <protection hidden="1"/>
    </xf>
    <xf numFmtId="0" fontId="3" fillId="5" borderId="23" xfId="0" applyFont="1" applyFill="1" applyBorder="1" applyAlignment="1" applyProtection="1">
      <alignment horizontal="left" vertical="center"/>
      <protection hidden="1"/>
    </xf>
    <xf numFmtId="167" fontId="3" fillId="5" borderId="8" xfId="0" applyNumberFormat="1" applyFont="1" applyFill="1" applyBorder="1" applyAlignment="1" applyProtection="1">
      <alignment horizontal="left" vertical="center"/>
      <protection hidden="1"/>
    </xf>
    <xf numFmtId="167" fontId="3" fillId="5" borderId="24" xfId="0" applyNumberFormat="1" applyFont="1" applyFill="1" applyBorder="1" applyAlignment="1" applyProtection="1">
      <alignment horizontal="left" vertical="center"/>
      <protection hidden="1"/>
    </xf>
    <xf numFmtId="167" fontId="3" fillId="5" borderId="12" xfId="0" applyNumberFormat="1" applyFont="1" applyFill="1" applyBorder="1" applyAlignment="1" applyProtection="1">
      <alignment horizontal="left" vertical="center"/>
      <protection hidden="1"/>
    </xf>
    <xf numFmtId="0" fontId="2" fillId="5" borderId="35" xfId="0" applyFont="1" applyFill="1" applyBorder="1" applyAlignment="1" applyProtection="1">
      <alignment horizontal="left"/>
      <protection hidden="1"/>
    </xf>
    <xf numFmtId="0" fontId="2" fillId="5" borderId="37" xfId="0" applyFont="1" applyFill="1" applyBorder="1" applyAlignment="1" applyProtection="1">
      <alignment horizontal="left"/>
      <protection hidden="1"/>
    </xf>
    <xf numFmtId="167" fontId="2" fillId="5" borderId="36" xfId="0" applyNumberFormat="1" applyFont="1" applyFill="1" applyBorder="1" applyAlignment="1" applyProtection="1">
      <alignment horizontal="center"/>
      <protection hidden="1"/>
    </xf>
    <xf numFmtId="167" fontId="2" fillId="5" borderId="38" xfId="0" applyNumberFormat="1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2" fillId="4" borderId="25" xfId="0" applyFont="1" applyFill="1" applyBorder="1" applyAlignment="1" applyProtection="1">
      <alignment horizontal="left"/>
      <protection hidden="1"/>
    </xf>
    <xf numFmtId="0" fontId="2" fillId="4" borderId="26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 hidden="1"/>
    </xf>
    <xf numFmtId="0" fontId="2" fillId="5" borderId="32" xfId="0" applyFont="1" applyFill="1" applyBorder="1" applyAlignment="1" applyProtection="1">
      <alignment horizontal="left" vertical="center"/>
      <protection hidden="1"/>
    </xf>
    <xf numFmtId="0" fontId="2" fillId="5" borderId="23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0" fontId="0" fillId="2" borderId="6" xfId="0" applyFill="1" applyBorder="1" applyAlignment="1" applyProtection="1">
      <alignment horizontal="left" wrapText="1"/>
      <protection hidden="1"/>
    </xf>
    <xf numFmtId="0" fontId="0" fillId="2" borderId="2" xfId="0" applyFill="1" applyBorder="1" applyAlignment="1" applyProtection="1">
      <alignment horizontal="left" wrapText="1"/>
      <protection hidden="1"/>
    </xf>
  </cellXfs>
  <cellStyles count="2">
    <cellStyle name="Normal" xfId="0" builtinId="0"/>
    <cellStyle name="Percent" xfId="1" builtinId="5"/>
  </cellStyles>
  <dxfs count="10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37</xdr:row>
      <xdr:rowOff>45720</xdr:rowOff>
    </xdr:from>
    <xdr:to>
      <xdr:col>0</xdr:col>
      <xdr:colOff>1839595</xdr:colOff>
      <xdr:row>39</xdr:row>
      <xdr:rowOff>1693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6F5A015C-BD6E-4E7F-A4D5-62ECF97ACE4F}"/>
            </a:ext>
          </a:extLst>
        </xdr:cNvPr>
        <xdr:cNvSpPr/>
      </xdr:nvSpPr>
      <xdr:spPr bwMode="auto">
        <a:xfrm>
          <a:off x="190500" y="790384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507207</xdr:colOff>
      <xdr:row>4</xdr:row>
      <xdr:rowOff>92605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ACC192-6A8C-4F66-9D05-DF81F720FB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731" y="266700"/>
          <a:ext cx="262890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2EDD-A303-42D7-8DD7-0BCB520623E8}">
  <dimension ref="A1:H37"/>
  <sheetViews>
    <sheetView showGridLines="0" tabSelected="1" zoomScale="90" zoomScaleNormal="90" workbookViewId="0">
      <selection activeCell="B21" sqref="B21"/>
    </sheetView>
  </sheetViews>
  <sheetFormatPr defaultColWidth="9.140625" defaultRowHeight="15" x14ac:dyDescent="0.25"/>
  <cols>
    <col min="1" max="1" width="70.85546875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 x14ac:dyDescent="0.35">
      <c r="A1" s="1"/>
      <c r="B1" s="1"/>
      <c r="C1" s="1"/>
      <c r="D1" s="1"/>
      <c r="E1" s="2" t="s">
        <v>0</v>
      </c>
      <c r="F1" s="1"/>
    </row>
    <row r="2" spans="1:8" ht="19.5" thickBot="1" x14ac:dyDescent="0.35">
      <c r="A2" s="75"/>
      <c r="B2" s="76"/>
      <c r="C2" s="74"/>
      <c r="D2" s="1"/>
      <c r="E2" s="1"/>
      <c r="F2" s="1"/>
      <c r="G2" s="73"/>
    </row>
    <row r="3" spans="1:8" ht="19.5" thickBot="1" x14ac:dyDescent="0.3">
      <c r="A3" s="3" t="s">
        <v>1</v>
      </c>
      <c r="B3" s="4">
        <v>1.148787</v>
      </c>
      <c r="C3" s="1"/>
      <c r="D3" s="1"/>
      <c r="E3" s="1"/>
      <c r="F3" s="1"/>
    </row>
    <row r="4" spans="1:8" x14ac:dyDescent="0.25">
      <c r="C4" s="5"/>
      <c r="D4" s="1"/>
      <c r="E4" s="1"/>
      <c r="F4" s="1"/>
    </row>
    <row r="5" spans="1:8" x14ac:dyDescent="0.25">
      <c r="B5" s="70" t="s">
        <v>2</v>
      </c>
      <c r="C5" s="72"/>
      <c r="D5" s="1"/>
      <c r="E5" s="1"/>
      <c r="F5" s="1"/>
    </row>
    <row r="6" spans="1:8" x14ac:dyDescent="0.25">
      <c r="A6" s="71"/>
      <c r="B6" s="71" t="s">
        <v>3</v>
      </c>
      <c r="C6" s="72"/>
      <c r="D6" s="1"/>
      <c r="E6" s="1"/>
      <c r="F6" s="1"/>
    </row>
    <row r="7" spans="1:8" ht="15.75" thickBot="1" x14ac:dyDescent="0.3">
      <c r="A7" s="5"/>
      <c r="B7" s="5"/>
      <c r="C7" s="5"/>
      <c r="D7" s="1"/>
      <c r="E7" s="1"/>
      <c r="F7" s="1"/>
    </row>
    <row r="8" spans="1:8" ht="19.5" thickBot="1" x14ac:dyDescent="0.3">
      <c r="A8" s="7" t="s">
        <v>4</v>
      </c>
      <c r="B8" s="6"/>
      <c r="D8" s="1"/>
      <c r="E8" s="7" t="s">
        <v>5</v>
      </c>
      <c r="F8" s="1"/>
    </row>
    <row r="9" spans="1:8" ht="46.5" customHeight="1" thickBot="1" x14ac:dyDescent="0.35">
      <c r="A9" s="98" t="s">
        <v>6</v>
      </c>
      <c r="B9" s="99"/>
      <c r="C9" s="99"/>
      <c r="D9" s="5"/>
      <c r="E9" s="100" t="s">
        <v>7</v>
      </c>
      <c r="F9" s="100"/>
    </row>
    <row r="10" spans="1:8" ht="30.75" thickBot="1" x14ac:dyDescent="0.3">
      <c r="A10" s="8" t="s">
        <v>8</v>
      </c>
      <c r="B10" s="9" t="s">
        <v>9</v>
      </c>
      <c r="C10" s="10" t="s">
        <v>10</v>
      </c>
      <c r="D10" s="11"/>
      <c r="E10" s="9" t="s">
        <v>11</v>
      </c>
      <c r="F10" s="12" t="s">
        <v>12</v>
      </c>
      <c r="G10" s="13"/>
      <c r="H10" s="13"/>
    </row>
    <row r="11" spans="1:8" ht="15.75" thickBot="1" x14ac:dyDescent="0.3">
      <c r="A11" s="101" t="s">
        <v>13</v>
      </c>
      <c r="B11" s="102"/>
      <c r="C11" s="103"/>
      <c r="D11" s="14"/>
      <c r="E11" s="104" t="s">
        <v>14</v>
      </c>
      <c r="F11" s="105"/>
      <c r="G11" s="13"/>
      <c r="H11" s="13"/>
    </row>
    <row r="12" spans="1:8" x14ac:dyDescent="0.25">
      <c r="A12" s="15" t="s">
        <v>15</v>
      </c>
      <c r="B12" s="16"/>
      <c r="C12" s="17">
        <f>B12/$B$3</f>
        <v>0</v>
      </c>
      <c r="D12" s="14"/>
      <c r="E12" s="106"/>
      <c r="F12" s="107"/>
      <c r="G12" s="13"/>
      <c r="H12" s="13"/>
    </row>
    <row r="13" spans="1:8" ht="15.75" thickBot="1" x14ac:dyDescent="0.3">
      <c r="A13" s="18" t="s">
        <v>16</v>
      </c>
      <c r="B13" s="19"/>
      <c r="C13" s="20">
        <f>B13/$B$3</f>
        <v>0</v>
      </c>
      <c r="D13" s="14"/>
      <c r="E13" s="21" t="s">
        <v>17</v>
      </c>
      <c r="F13" s="22">
        <f>C12+C13+C14+C16</f>
        <v>0</v>
      </c>
      <c r="G13" s="13"/>
      <c r="H13" s="13"/>
    </row>
    <row r="14" spans="1:8" x14ac:dyDescent="0.25">
      <c r="A14" s="18" t="s">
        <v>18</v>
      </c>
      <c r="B14" s="19"/>
      <c r="C14" s="20">
        <f>B14/$B$3</f>
        <v>0</v>
      </c>
      <c r="D14" s="14"/>
      <c r="E14" s="25" t="s">
        <v>19</v>
      </c>
      <c r="F14" s="63">
        <f>C15</f>
        <v>0</v>
      </c>
      <c r="G14" s="64" t="s">
        <v>20</v>
      </c>
      <c r="H14" s="65" t="str">
        <f>IFERROR(F14/C6*12,"")</f>
        <v/>
      </c>
    </row>
    <row r="15" spans="1:8" ht="37.5" customHeight="1" x14ac:dyDescent="0.25">
      <c r="A15" s="18" t="s">
        <v>21</v>
      </c>
      <c r="B15" s="23"/>
      <c r="C15" s="20">
        <f>B15/$B$3</f>
        <v>0</v>
      </c>
      <c r="D15" s="14"/>
      <c r="E15" s="110" t="s">
        <v>22</v>
      </c>
      <c r="F15" s="111"/>
      <c r="G15" s="111"/>
      <c r="H15" s="112"/>
    </row>
    <row r="16" spans="1:8" ht="18.75" customHeight="1" x14ac:dyDescent="0.25">
      <c r="A16" s="27" t="s">
        <v>23</v>
      </c>
      <c r="B16" s="23"/>
      <c r="C16" s="28">
        <f t="shared" ref="C16" si="0">B16/$B$3</f>
        <v>0</v>
      </c>
      <c r="D16" s="14"/>
      <c r="E16" s="108" t="s">
        <v>24</v>
      </c>
      <c r="F16" s="66">
        <f>F13+F14</f>
        <v>0</v>
      </c>
      <c r="G16" s="13"/>
      <c r="H16" s="13"/>
    </row>
    <row r="17" spans="1:8" ht="15.75" thickBot="1" x14ac:dyDescent="0.3">
      <c r="A17" s="29" t="s">
        <v>25</v>
      </c>
      <c r="B17" s="30">
        <f>SUM(B12:B16)</f>
        <v>0</v>
      </c>
      <c r="C17" s="31">
        <f>B17/$B$3</f>
        <v>0</v>
      </c>
      <c r="D17" s="14"/>
      <c r="E17" s="109"/>
      <c r="F17" s="32"/>
      <c r="G17" s="13"/>
      <c r="H17" s="13"/>
    </row>
    <row r="18" spans="1:8" ht="15.75" thickBot="1" x14ac:dyDescent="0.3">
      <c r="A18" s="93" t="s">
        <v>26</v>
      </c>
      <c r="B18" s="94"/>
      <c r="C18" s="95"/>
      <c r="D18" s="14"/>
      <c r="E18" s="96" t="s">
        <v>26</v>
      </c>
      <c r="F18" s="97"/>
      <c r="G18" s="13"/>
      <c r="H18" s="13"/>
    </row>
    <row r="19" spans="1:8" ht="15.75" thickBot="1" x14ac:dyDescent="0.3">
      <c r="A19" s="33" t="s">
        <v>27</v>
      </c>
      <c r="B19" s="34"/>
      <c r="C19" s="35">
        <f>B19/$B$3</f>
        <v>0</v>
      </c>
      <c r="D19" s="14"/>
      <c r="E19" s="24" t="s">
        <v>28</v>
      </c>
      <c r="F19" s="36">
        <f>C21</f>
        <v>0</v>
      </c>
      <c r="G19" s="13"/>
      <c r="H19" s="13"/>
    </row>
    <row r="20" spans="1:8" ht="15.75" thickBot="1" x14ac:dyDescent="0.3">
      <c r="A20" s="77" t="s">
        <v>29</v>
      </c>
      <c r="B20" s="78"/>
      <c r="C20" s="79"/>
      <c r="D20" s="14"/>
      <c r="E20" s="40" t="s">
        <v>30</v>
      </c>
      <c r="F20" s="37"/>
      <c r="G20" s="13"/>
      <c r="H20" s="13"/>
    </row>
    <row r="21" spans="1:8" ht="15.75" thickBot="1" x14ac:dyDescent="0.3">
      <c r="A21" s="15" t="s">
        <v>31</v>
      </c>
      <c r="B21" s="16"/>
      <c r="C21" s="38">
        <f>B21/$B$3</f>
        <v>0</v>
      </c>
      <c r="D21" s="14"/>
      <c r="E21" s="25" t="s">
        <v>32</v>
      </c>
      <c r="F21" s="26">
        <f>(C19+C22+C26+C28)</f>
        <v>0</v>
      </c>
      <c r="G21" s="13"/>
      <c r="H21" s="13"/>
    </row>
    <row r="22" spans="1:8" x14ac:dyDescent="0.25">
      <c r="A22" s="18" t="s">
        <v>33</v>
      </c>
      <c r="B22" s="23"/>
      <c r="C22" s="39">
        <f>B22/$B$3</f>
        <v>0</v>
      </c>
      <c r="D22" s="14"/>
      <c r="E22" s="90" t="s">
        <v>34</v>
      </c>
      <c r="F22" s="67"/>
      <c r="G22" s="13"/>
      <c r="H22" s="13"/>
    </row>
    <row r="23" spans="1:8" x14ac:dyDescent="0.25">
      <c r="A23" s="41" t="s">
        <v>35</v>
      </c>
      <c r="B23" s="23"/>
      <c r="C23" s="39">
        <f t="shared" ref="C23:C30" si="1">B23/$B$3</f>
        <v>0</v>
      </c>
      <c r="D23" s="14"/>
      <c r="E23" s="91"/>
      <c r="F23" s="68">
        <f>F19+F21</f>
        <v>0</v>
      </c>
      <c r="G23" s="13"/>
      <c r="H23" s="13"/>
    </row>
    <row r="24" spans="1:8" ht="15.75" thickBot="1" x14ac:dyDescent="0.3">
      <c r="A24" s="41" t="s">
        <v>36</v>
      </c>
      <c r="B24" s="23"/>
      <c r="C24" s="39">
        <f t="shared" si="1"/>
        <v>0</v>
      </c>
      <c r="D24" s="14"/>
      <c r="E24" s="92"/>
      <c r="F24" s="69"/>
      <c r="G24" s="13"/>
      <c r="H24" s="13"/>
    </row>
    <row r="25" spans="1:8" ht="15.75" thickBot="1" x14ac:dyDescent="0.3">
      <c r="A25" s="27" t="s">
        <v>37</v>
      </c>
      <c r="B25" s="19"/>
      <c r="C25" s="42">
        <f t="shared" si="1"/>
        <v>0</v>
      </c>
      <c r="D25" s="14"/>
      <c r="E25" s="43"/>
      <c r="F25" s="44"/>
      <c r="G25" s="13"/>
      <c r="H25" s="13"/>
    </row>
    <row r="26" spans="1:8" ht="15.75" thickBot="1" x14ac:dyDescent="0.3">
      <c r="A26" s="45" t="s">
        <v>38</v>
      </c>
      <c r="B26" s="46">
        <f>SUM(B23:B25)</f>
        <v>0</v>
      </c>
      <c r="C26" s="47">
        <f t="shared" si="1"/>
        <v>0</v>
      </c>
      <c r="D26" s="14"/>
      <c r="E26" s="43"/>
      <c r="F26" s="44"/>
      <c r="G26" s="13"/>
      <c r="H26" s="13"/>
    </row>
    <row r="27" spans="1:8" ht="15.75" thickBot="1" x14ac:dyDescent="0.3">
      <c r="A27" s="48" t="s">
        <v>39</v>
      </c>
      <c r="B27" s="49">
        <f>SUM(B21,B22,B26)</f>
        <v>0</v>
      </c>
      <c r="C27" s="50">
        <f t="shared" si="1"/>
        <v>0</v>
      </c>
      <c r="D27" s="14"/>
      <c r="E27" s="43"/>
      <c r="F27" s="44"/>
      <c r="G27" s="13"/>
      <c r="H27" s="13"/>
    </row>
    <row r="28" spans="1:8" ht="15.75" thickBot="1" x14ac:dyDescent="0.3">
      <c r="A28" s="33" t="s">
        <v>40</v>
      </c>
      <c r="B28" s="34"/>
      <c r="C28" s="35">
        <f>B28/$B$3</f>
        <v>0</v>
      </c>
      <c r="D28" s="14"/>
      <c r="E28" s="51" t="s">
        <v>41</v>
      </c>
      <c r="F28" s="52"/>
      <c r="G28" s="13"/>
      <c r="H28" s="13"/>
    </row>
    <row r="29" spans="1:8" ht="15.75" thickBot="1" x14ac:dyDescent="0.3">
      <c r="A29" s="53" t="s">
        <v>34</v>
      </c>
      <c r="B29" s="30">
        <f>SUM(B19,B27:B28)</f>
        <v>0</v>
      </c>
      <c r="C29" s="54">
        <f>B29/$B$3</f>
        <v>0</v>
      </c>
      <c r="D29" s="14"/>
      <c r="E29" s="25" t="s">
        <v>42</v>
      </c>
      <c r="F29" s="26">
        <f>C30</f>
        <v>0</v>
      </c>
      <c r="G29" s="13"/>
      <c r="H29" s="13"/>
    </row>
    <row r="30" spans="1:8" ht="15.75" thickBot="1" x14ac:dyDescent="0.3">
      <c r="A30" s="15" t="s">
        <v>43</v>
      </c>
      <c r="B30" s="55">
        <f>(B17+B27)*0.25</f>
        <v>0</v>
      </c>
      <c r="C30" s="39">
        <f t="shared" si="1"/>
        <v>0</v>
      </c>
      <c r="D30" s="14"/>
      <c r="E30" s="86" t="s">
        <v>44</v>
      </c>
      <c r="F30" s="88">
        <f>F29</f>
        <v>0</v>
      </c>
      <c r="G30" s="13"/>
      <c r="H30" s="13"/>
    </row>
    <row r="31" spans="1:8" ht="15.75" thickBot="1" x14ac:dyDescent="0.3">
      <c r="A31" s="53" t="s">
        <v>45</v>
      </c>
      <c r="B31" s="30">
        <f>B30</f>
        <v>0</v>
      </c>
      <c r="C31" s="54">
        <f>B31/$B$3</f>
        <v>0</v>
      </c>
      <c r="D31" s="14"/>
      <c r="E31" s="87"/>
      <c r="F31" s="89"/>
      <c r="G31" s="13"/>
      <c r="H31" s="13"/>
    </row>
    <row r="32" spans="1:8" ht="15" customHeight="1" x14ac:dyDescent="0.25">
      <c r="A32" s="80" t="s">
        <v>46</v>
      </c>
      <c r="B32" s="56"/>
      <c r="C32" s="57"/>
      <c r="D32" s="14"/>
      <c r="E32" s="80" t="s">
        <v>47</v>
      </c>
      <c r="F32" s="83">
        <f>(F16+F23+F30)</f>
        <v>0</v>
      </c>
      <c r="G32" s="13"/>
      <c r="H32" s="13"/>
    </row>
    <row r="33" spans="1:8" ht="15" customHeight="1" x14ac:dyDescent="0.25">
      <c r="A33" s="81"/>
      <c r="B33" s="58">
        <f>B17+B29+B31</f>
        <v>0</v>
      </c>
      <c r="C33" s="59">
        <f>B33/$B$3</f>
        <v>0</v>
      </c>
      <c r="D33" s="13"/>
      <c r="E33" s="81"/>
      <c r="F33" s="84"/>
      <c r="G33" s="13"/>
      <c r="H33" s="13"/>
    </row>
    <row r="34" spans="1:8" ht="15" customHeight="1" x14ac:dyDescent="0.25">
      <c r="A34" s="81"/>
      <c r="B34" s="58"/>
      <c r="C34" s="59"/>
      <c r="D34" s="13"/>
      <c r="E34" s="81"/>
      <c r="F34" s="84"/>
      <c r="G34" s="13"/>
      <c r="H34" s="13"/>
    </row>
    <row r="35" spans="1:8" ht="15.75" customHeight="1" thickBot="1" x14ac:dyDescent="0.3">
      <c r="A35" s="82"/>
      <c r="B35" s="60"/>
      <c r="C35" s="61"/>
      <c r="D35" s="13"/>
      <c r="E35" s="82"/>
      <c r="F35" s="85"/>
      <c r="G35" s="13"/>
      <c r="H35" s="13"/>
    </row>
    <row r="37" spans="1:8" x14ac:dyDescent="0.25">
      <c r="A37" s="62"/>
    </row>
  </sheetData>
  <sheetProtection algorithmName="SHA-512" hashValue="q+mTuluT7xokrp4I3/mKTgEegUY8WCkeTFH793IO+2iowS4siHRVLC7xEnX3iMOrZCZgL9ej7gf2PnsStWVUjQ==" saltValue="jxL9uDXsVKEfNTl4vvLi6A==" spinCount="100000" sheet="1" objects="1" scenarios="1" selectLockedCells="1"/>
  <mergeCells count="15">
    <mergeCell ref="A18:C18"/>
    <mergeCell ref="E18:F18"/>
    <mergeCell ref="A9:C9"/>
    <mergeCell ref="E9:F9"/>
    <mergeCell ref="A11:C11"/>
    <mergeCell ref="E11:F12"/>
    <mergeCell ref="E16:E17"/>
    <mergeCell ref="E15:H15"/>
    <mergeCell ref="A20:C20"/>
    <mergeCell ref="A32:A35"/>
    <mergeCell ref="E32:E35"/>
    <mergeCell ref="F32:F35"/>
    <mergeCell ref="E30:E31"/>
    <mergeCell ref="F30:F31"/>
    <mergeCell ref="E22:E24"/>
  </mergeCells>
  <conditionalFormatting sqref="B19 B28 B16">
    <cfRule type="cellIs" dxfId="9" priority="10" operator="equal">
      <formula>0</formula>
    </cfRule>
  </conditionalFormatting>
  <conditionalFormatting sqref="B19 B28 B16">
    <cfRule type="cellIs" dxfId="8" priority="9" operator="notEqual">
      <formula>0</formula>
    </cfRule>
  </conditionalFormatting>
  <conditionalFormatting sqref="B12:B16">
    <cfRule type="cellIs" dxfId="7" priority="8" operator="equal">
      <formula>0</formula>
    </cfRule>
  </conditionalFormatting>
  <conditionalFormatting sqref="B12:B16">
    <cfRule type="cellIs" dxfId="6" priority="7" operator="notEqual">
      <formula>0</formula>
    </cfRule>
  </conditionalFormatting>
  <conditionalFormatting sqref="B21:B25">
    <cfRule type="cellIs" dxfId="5" priority="6" operator="equal">
      <formula>0</formula>
    </cfRule>
  </conditionalFormatting>
  <conditionalFormatting sqref="B21:B25">
    <cfRule type="cellIs" dxfId="4" priority="5" operator="notEqual">
      <formula>0</formula>
    </cfRule>
  </conditionalFormatting>
  <conditionalFormatting sqref="C5">
    <cfRule type="cellIs" dxfId="3" priority="4" operator="equal">
      <formula>0</formula>
    </cfRule>
  </conditionalFormatting>
  <conditionalFormatting sqref="C5">
    <cfRule type="cellIs" dxfId="2" priority="3" operator="notEqual">
      <formula>0</formula>
    </cfRule>
  </conditionalFormatting>
  <conditionalFormatting sqref="C6">
    <cfRule type="cellIs" dxfId="1" priority="2" operator="equal">
      <formula>0</formula>
    </cfRule>
  </conditionalFormatting>
  <conditionalFormatting sqref="C6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7" ma:contentTypeDescription="Create a new document." ma:contentTypeScope="" ma:versionID="3e74557a5f06bb36a465ff2075133f86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bd6c3fa3916088af10c0ba40515accad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1A379-9878-4D86-8A31-046101DCB47C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c6779a9-06dc-42f9-a248-ceffb225e300"/>
  </ds:schemaRefs>
</ds:datastoreItem>
</file>

<file path=customXml/itemProps2.xml><?xml version="1.0" encoding="utf-8"?>
<ds:datastoreItem xmlns:ds="http://schemas.openxmlformats.org/officeDocument/2006/customXml" ds:itemID="{A57B64F9-3810-4E3C-B824-7FA5B6164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51A3C-4C3D-481D-B303-96BE1FF45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ERC AdvConStg 2023</vt:lpstr>
      <vt:lpstr>'ERC AdvConStg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2022-03-23T18:14:14Z</dcterms:created>
  <dcterms:modified xsi:type="dcterms:W3CDTF">2023-12-11T16:55:06Z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