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Offline\AGur01\Downloads\"/>
    </mc:Choice>
  </mc:AlternateContent>
  <xr:revisionPtr revIDLastSave="0" documentId="8_{E5AA2066-89A3-4721-A18F-05A9A9D89E27}" xr6:coauthVersionLast="47" xr6:coauthVersionMax="47" xr10:uidLastSave="{00000000-0000-0000-0000-000000000000}"/>
  <bookViews>
    <workbookView xWindow="-110" yWindow="-110" windowWidth="19420" windowHeight="11620" xr2:uid="{00000000-000D-0000-FFFF-FFFF00000000}"/>
  </bookViews>
  <sheets>
    <sheet name="Je-S TEMPLATE" sheetId="3" r:id="rId1"/>
    <sheet name="Guidance" sheetId="6" r:id="rId2"/>
    <sheet name="Sheet2" sheetId="5" state="hidden" r:id="rId3"/>
  </sheets>
  <definedNames>
    <definedName name="_xlnm._FilterDatabase" localSheetId="0" hidden="1">'Je-S TEMPLATE'!$H$3:$H$10</definedName>
    <definedName name="Percentage">#REF!</definedName>
    <definedName name="Tapering">Sheet2!$1:$1048576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9" i="3"/>
  <c r="B8" i="3"/>
  <c r="A8" i="3"/>
  <c r="A4" i="3"/>
  <c r="A9" i="3"/>
  <c r="A7" i="3"/>
  <c r="A6" i="3"/>
  <c r="A5" i="3"/>
  <c r="H4" i="3"/>
  <c r="H9" i="3"/>
  <c r="H8" i="3"/>
  <c r="H7" i="3"/>
  <c r="H6" i="3"/>
  <c r="H5" i="3"/>
  <c r="J8" i="3"/>
  <c r="J9" i="3"/>
  <c r="J7" i="3"/>
  <c r="J6" i="3"/>
  <c r="J5" i="3"/>
  <c r="J4" i="3"/>
  <c r="D10" i="3"/>
  <c r="F6" i="3" l="1"/>
  <c r="L6" i="3" s="1"/>
  <c r="N6" i="3" s="1"/>
  <c r="F7" i="3"/>
  <c r="L7" i="3" s="1"/>
  <c r="N7" i="3" s="1"/>
  <c r="F8" i="3"/>
  <c r="L8" i="3" s="1"/>
  <c r="N8" i="3" s="1"/>
  <c r="F9" i="3"/>
  <c r="L9" i="3" s="1"/>
  <c r="N9" i="3" s="1"/>
  <c r="F4" i="3"/>
  <c r="L4" i="3" s="1"/>
  <c r="F5" i="3"/>
  <c r="L5" i="3" s="1"/>
  <c r="N5" i="3" s="1"/>
  <c r="F10" i="3" l="1"/>
  <c r="L10" i="3"/>
  <c r="N4" i="3"/>
  <c r="N10" i="3" s="1"/>
</calcChain>
</file>

<file path=xl/sharedStrings.xml><?xml version="1.0" encoding="utf-8"?>
<sst xmlns="http://schemas.openxmlformats.org/spreadsheetml/2006/main" count="104" uniqueCount="44">
  <si>
    <t>Academic Salary Template - Renewal</t>
  </si>
  <si>
    <t xml:space="preserve">Number of Years </t>
  </si>
  <si>
    <t>Only edit cells D4-D9 (As required)</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</si>
  <si>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</si>
  <si>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</si>
  <si>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</si>
  <si>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</si>
  <si>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</si>
  <si>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</si>
  <si>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</si>
  <si>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</si>
  <si>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</si>
  <si>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</si>
  <si>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</si>
  <si>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</si>
  <si>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Version 1 - May 2022</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</si>
  <si>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</si>
  <si>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</si>
  <si>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</si>
  <si>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</si>
  <si>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</si>
  <si>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</si>
  <si>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D7)Optional</t>
  </si>
  <si>
    <t>6 (Cell D8)Optional</t>
  </si>
  <si>
    <t>7 (Cell D9)Optional</t>
  </si>
  <si>
    <t>10 (Cell F10)</t>
  </si>
  <si>
    <t>The Total figure generated in F10 can be input into the Total Cost field of the 'Fellow' section of the Je-S form*.</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</si>
  <si>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</si>
  <si>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</si>
  <si>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*Please note that you will also need to add the starting salary for Year 1 and indicate the totals for any applicable London or Other Allowances and NI Contributions, when completing the Fellows section of the form..</t>
  </si>
  <si>
    <t>*</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</si>
  <si>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(3.1.2 Fellows Details, FLF Guidance)”.</t>
  </si>
  <si>
    <t>Example: Detailing the Total figure generated in F12 as £157,325.00, then calculates the correct RC Contribution which is visible to view within the Resource Summary section of the Je-S form.1:22</t>
  </si>
  <si>
    <t>Year 1</t>
  </si>
  <si>
    <t>Year 2</t>
  </si>
  <si>
    <t>Year 3</t>
  </si>
  <si>
    <t>0.9 FTE</t>
  </si>
  <si>
    <t>Year 4</t>
  </si>
  <si>
    <t>0.8 FTE</t>
  </si>
  <si>
    <t>0.7 FTE</t>
  </si>
  <si>
    <t>Year 5</t>
  </si>
  <si>
    <t>0.6 FTE</t>
  </si>
  <si>
    <t>0.5 FTE</t>
  </si>
  <si>
    <t>Year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</si>
</sst>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5">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1" fillId="11" borderId="6" xfId="0" applyFont="1" applyFill="1" applyBorder="1" applyAlignment="1">
      <alignment horizontal="left" vertical="center"/>
    </xf>
    <xf numFmtId="0" fontId="1" fillId="11" borderId="2" xfId="0" applyFont="1" applyFill="1" applyBorder="1" applyAlignment="1">
      <alignment horizontal="center" vertical="center"/>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0" fontId="1" fillId="11" borderId="7"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12" xfId="0" applyFont="1" applyFill="1" applyBorder="1" applyAlignment="1">
      <alignment horizontal="center"/>
    </xf>
    <xf numFmtId="0" fontId="2" fillId="8" borderId="3" xfId="0" applyFont="1" applyFill="1" applyBorder="1"/>
    <xf numFmtId="0" fontId="2" fillId="8" borderId="0" xfId="0" applyFont="1" applyFill="1" applyAlignment="1">
      <alignment vertical="center"/>
    </xf>
    <xf numFmtId="0" fontId="2" fillId="8" borderId="11" xfId="0" applyFont="1" applyFill="1" applyBorder="1" applyAlignment="1">
      <alignment vertical="center"/>
    </xf>
    <xf numFmtId="0" fontId="2" fillId="8" borderId="0" xfId="0" applyFont="1" applyFill="1" applyAlignment="1">
      <alignment horizontal="lef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3"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4"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1" fillId="5" borderId="1" xfId="0" applyFont="1" applyFill="1" applyBorder="1"/>
    <xf numFmtId="0" fontId="0" fillId="10" borderId="7" xfId="0" applyFill="1" applyBorder="1"/>
    <xf numFmtId="0" fontId="2" fillId="0" borderId="0" xfId="0" applyFont="1" applyAlignment="1">
      <alignment vertical="center"/>
    </xf>
    <xf numFmtId="1" fontId="2" fillId="0" borderId="0" xfId="0" applyNumberFormat="1" applyFont="1"/>
    <xf numFmtId="1" fontId="2" fillId="0" borderId="0" xfId="0" applyNumberFormat="1" applyFont="1" applyAlignment="1">
      <alignment vertical="center"/>
    </xf>
    <xf numFmtId="0" fontId="2" fillId="0" borderId="0" xfId="0" applyFont="1" applyAlignment="1">
      <alignment vertical="center" wrapText="1"/>
    </xf>
    <xf numFmtId="0" fontId="2" fillId="3" borderId="3" xfId="0" applyFont="1" applyFill="1" applyBorder="1"/>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69057</xdr:rowOff>
    </xdr:from>
    <xdr:to>
      <xdr:col>14</xdr:col>
      <xdr:colOff>23813</xdr:colOff>
      <xdr:row>16</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twoCellAnchor editAs="oneCell">
    <xdr:from>
      <xdr:col>0</xdr:col>
      <xdr:colOff>714375</xdr:colOff>
      <xdr:row>20</xdr:row>
      <xdr:rowOff>123825</xdr:rowOff>
    </xdr:from>
    <xdr:to>
      <xdr:col>9</xdr:col>
      <xdr:colOff>503624</xdr:colOff>
      <xdr:row>43</xdr:row>
      <xdr:rowOff>161395</xdr:rowOff>
    </xdr:to>
    <xdr:pic>
      <xdr:nvPicPr>
        <xdr:cNvPr id="4" name="Picture 3">
          <a:extLst>
            <a:ext uri="{FF2B5EF4-FFF2-40B4-BE49-F238E27FC236}">
              <a16:creationId xmlns:a16="http://schemas.microsoft.com/office/drawing/2014/main" id="{316735CB-21A7-45AD-B030-D8AF9DA41BA0}"/>
            </a:ext>
          </a:extLst>
        </xdr:cNvPr>
        <xdr:cNvPicPr>
          <a:picLocks noChangeAspect="1"/>
        </xdr:cNvPicPr>
      </xdr:nvPicPr>
      <xdr:blipFill>
        <a:blip xmlns:r="http://schemas.openxmlformats.org/officeDocument/2006/relationships" r:embed="rId1"/>
        <a:stretch>
          <a:fillRect/>
        </a:stretch>
      </xdr:blipFill>
      <xdr:spPr>
        <a:xfrm>
          <a:off x="714375" y="8029575"/>
          <a:ext cx="9609524" cy="42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7"/>
  <sheetViews>
    <sheetView tabSelected="1" zoomScale="85" zoomScaleNormal="85" workbookViewId="0"/>
  </sheetViews>
  <sheetFormatPr defaultRowHeight="14" x14ac:dyDescent="0.3"/>
  <cols>
    <col min="1" max="1" width="13.08203125" customWidth="1"/>
    <col min="2" max="2" width="40.58203125" customWidth="1"/>
    <col min="3" max="3" width="1.75" customWidth="1"/>
    <col min="4" max="4" width="35.25" customWidth="1"/>
    <col min="5" max="5" width="1.25" customWidth="1"/>
    <col min="6" max="6" width="31.08203125" customWidth="1"/>
    <col min="7" max="7" width="1.08203125" customWidth="1"/>
    <col min="8" max="8" width="33.5" customWidth="1"/>
    <col min="9" max="9" width="1.08203125" customWidth="1"/>
    <col min="10" max="10" width="30.08203125" customWidth="1"/>
    <col min="11" max="11" width="1" customWidth="1"/>
    <col min="12" max="12" width="29.58203125" customWidth="1"/>
    <col min="13" max="13" width="1" customWidth="1"/>
    <col min="14" max="14" width="30" customWidth="1"/>
  </cols>
  <sheetData>
    <row r="1" spans="1:14" ht="45.75" customHeight="1" thickBot="1" x14ac:dyDescent="0.35">
      <c r="A1" s="71" t="s">
        <v>0</v>
      </c>
      <c r="B1" s="72"/>
      <c r="C1" s="83"/>
      <c r="D1" s="72"/>
    </row>
    <row r="2" spans="1:14" ht="32.25" customHeight="1" thickBot="1" x14ac:dyDescent="0.35">
      <c r="A2" s="2" t="s">
        <v>1</v>
      </c>
      <c r="B2" s="2"/>
      <c r="C2" s="82"/>
      <c r="D2" s="46" t="s">
        <v>2</v>
      </c>
      <c r="E2" s="65"/>
      <c r="F2" s="65"/>
      <c r="G2" s="64"/>
      <c r="H2" s="46" t="s">
        <v>3</v>
      </c>
      <c r="I2" s="64"/>
      <c r="J2" s="65"/>
      <c r="K2" s="64"/>
      <c r="L2" s="65"/>
      <c r="M2" s="64"/>
      <c r="N2" s="65"/>
    </row>
    <row r="3" spans="1:14" ht="31.5" customHeight="1" thickBot="1" x14ac:dyDescent="0.35">
      <c r="A3" s="70"/>
      <c r="B3" s="67"/>
      <c r="C3" s="3"/>
      <c r="D3" s="59" t="s">
        <v>4</v>
      </c>
      <c r="E3" s="15"/>
      <c r="F3" s="59" t="s">
        <v>5</v>
      </c>
      <c r="G3" s="15"/>
      <c r="H3" s="75" t="s">
        <v>6</v>
      </c>
      <c r="I3" s="15"/>
      <c r="J3" s="59" t="s">
        <v>7</v>
      </c>
      <c r="K3" s="15"/>
      <c r="L3" s="59" t="s">
        <v>8</v>
      </c>
      <c r="M3" s="15"/>
      <c r="N3" s="66" t="s">
        <v>9</v>
      </c>
    </row>
    <row r="4" spans="1:14" ht="60.75" customHeight="1" thickBot="1" x14ac:dyDescent="0.35">
      <c r="A4" s="89" t="str">
        <f>VLOOKUP($H$3,Sheet2!$A$1:$AA$6,20,FALSE)</f>
        <v>Year 1</v>
      </c>
      <c r="B4" s="6" t="s">
        <v>10</v>
      </c>
      <c r="C4" s="5"/>
      <c r="D4" s="74"/>
      <c r="E4" s="1"/>
      <c r="F4" s="23">
        <f t="shared" ref="F4:F5" si="0">D4*H4*J4</f>
        <v>0</v>
      </c>
      <c r="G4" s="1"/>
      <c r="H4" s="13">
        <f>VLOOKUP($H$3,Sheet2!$A$1:$AA$6,2,FALSE)</f>
        <v>1</v>
      </c>
      <c r="I4" s="1"/>
      <c r="J4" s="30">
        <f>VLOOKUP($H$3,Sheet2!$A$1:$R$6,11,FALSE)</f>
        <v>0.5</v>
      </c>
      <c r="K4" s="26"/>
      <c r="L4" s="24">
        <f t="shared" ref="L4:L9" si="1">F4*0.8</f>
        <v>0</v>
      </c>
      <c r="M4" s="4"/>
      <c r="N4" s="35">
        <f>D4*H4-L4</f>
        <v>0</v>
      </c>
    </row>
    <row r="5" spans="1:14" ht="63" customHeight="1" thickBot="1" x14ac:dyDescent="0.35">
      <c r="A5" s="90" t="str">
        <f>VLOOKUP($H$3,Sheet2!$A$1:$AA$6,21,FALSE)</f>
        <v>Year 2</v>
      </c>
      <c r="B5" s="58" t="s">
        <v>11</v>
      </c>
      <c r="C5" s="17"/>
      <c r="D5" s="74"/>
      <c r="E5" s="16"/>
      <c r="F5" s="23">
        <f t="shared" si="0"/>
        <v>0</v>
      </c>
      <c r="G5" s="16"/>
      <c r="H5" s="14">
        <f>VLOOKUP($H$3,Sheet2!$A$1:$R$6,3,FALSE)</f>
        <v>1</v>
      </c>
      <c r="I5" s="16"/>
      <c r="J5" s="31">
        <f>VLOOKUP($H$3,Sheet2!$A$1:$R$6,12,FALSE)</f>
        <v>0.5</v>
      </c>
      <c r="K5" s="27"/>
      <c r="L5" s="24">
        <f t="shared" si="1"/>
        <v>0</v>
      </c>
      <c r="M5" s="4"/>
      <c r="N5" s="35">
        <f t="shared" ref="N5:N6" si="2">D5*H5-L5</f>
        <v>0</v>
      </c>
    </row>
    <row r="6" spans="1:14" ht="61.5" customHeight="1" thickBot="1" x14ac:dyDescent="0.35">
      <c r="A6" s="90" t="str">
        <f>VLOOKUP($H$3,Sheet2!$A$1:$AA$6,22,FALSE)</f>
        <v>Year 3</v>
      </c>
      <c r="B6" s="58" t="s">
        <v>12</v>
      </c>
      <c r="C6" s="17"/>
      <c r="D6" s="74"/>
      <c r="E6" s="16"/>
      <c r="F6" s="23">
        <f>D6*H6*J6</f>
        <v>0</v>
      </c>
      <c r="G6" s="16"/>
      <c r="H6" s="14">
        <f>VLOOKUP($H$3,Sheet2!$A$1:$R$6,4,FALSE)</f>
        <v>1</v>
      </c>
      <c r="I6" s="16"/>
      <c r="J6" s="31">
        <f>VLOOKUP($H$3,Sheet2!$A$1:$R$6,13,FALSE)</f>
        <v>0.25</v>
      </c>
      <c r="K6" s="27"/>
      <c r="L6" s="24">
        <f t="shared" si="1"/>
        <v>0</v>
      </c>
      <c r="M6" s="4"/>
      <c r="N6" s="35">
        <f t="shared" si="2"/>
        <v>0</v>
      </c>
    </row>
    <row r="7" spans="1:14" ht="60.75" customHeight="1" thickBot="1" x14ac:dyDescent="0.35">
      <c r="A7" s="90">
        <f>VLOOKUP($H$3,Sheet2!$A$1:$AA$6,23,FALSE)</f>
        <v>0</v>
      </c>
      <c r="B7" s="63">
        <f>VLOOKUP($H$3,Sheet2!$A$1:$AJ$6,32,FALSE)</f>
        <v>0</v>
      </c>
      <c r="C7" s="17"/>
      <c r="D7" s="74"/>
      <c r="E7" s="16"/>
      <c r="F7" s="23">
        <f>VLOOKUP($H$3,Sheet2!$A$1:$AM$6,36,FALSE)*D7*H7*J7</f>
        <v>0</v>
      </c>
      <c r="G7" s="16"/>
      <c r="H7" s="14">
        <f>VLOOKUP($H$3,Sheet2!$A$1:$R$6,5,FALSE)</f>
        <v>0</v>
      </c>
      <c r="I7" s="16"/>
      <c r="J7" s="31">
        <f>VLOOKUP($H$3,Sheet2!$A$1:$R$6,14,FALSE)</f>
        <v>0</v>
      </c>
      <c r="K7" s="27"/>
      <c r="L7" s="24">
        <f t="shared" si="1"/>
        <v>0</v>
      </c>
      <c r="M7" s="4"/>
      <c r="N7" s="35">
        <f>VLOOKUP($H$3,Sheet2!$A$1:$AP$6,39,FALSE)*D7*H7-L7</f>
        <v>0</v>
      </c>
    </row>
    <row r="8" spans="1:14" ht="62.25" customHeight="1" x14ac:dyDescent="0.3">
      <c r="A8" s="90">
        <f>VLOOKUP($H$3,Sheet2!$A$1:$AA$6,24,FALSE)</f>
        <v>0</v>
      </c>
      <c r="B8" s="63">
        <f>VLOOKUP($H$3,Sheet2!$A$1:$AJ$6,33,FALSE)</f>
        <v>0</v>
      </c>
      <c r="C8" s="17"/>
      <c r="D8" s="74"/>
      <c r="E8" s="16"/>
      <c r="F8" s="23">
        <f>VLOOKUP($H$3,Sheet2!$A$1:$AM$6,37,FALSE)*D8*H8*J8</f>
        <v>0</v>
      </c>
      <c r="G8" s="16"/>
      <c r="H8" s="14">
        <f>VLOOKUP($H$3,Sheet2!$A$1:$R$6,6,FALSE)</f>
        <v>0</v>
      </c>
      <c r="I8" s="16"/>
      <c r="J8" s="31">
        <f>VLOOKUP($H$3,Sheet2!$A$1:$R$6,15,FALSE)</f>
        <v>0</v>
      </c>
      <c r="K8" s="27"/>
      <c r="L8" s="24">
        <f t="shared" si="1"/>
        <v>0</v>
      </c>
      <c r="M8" s="4"/>
      <c r="N8" s="35">
        <f>VLOOKUP($H$3,Sheet2!$A$1:$AP$6,40,FALSE)*D8*H8-L8</f>
        <v>0</v>
      </c>
    </row>
    <row r="9" spans="1:14" ht="67.5" customHeight="1" thickBot="1" x14ac:dyDescent="0.35">
      <c r="A9" s="91">
        <f>VLOOKUP($H$3,Sheet2!$A$1:$AA$6,25,FALSE)</f>
        <v>0</v>
      </c>
      <c r="B9" s="63">
        <f>VLOOKUP($H$3,Sheet2!$A$1:$AJ$6,34,FALSE)</f>
        <v>0</v>
      </c>
      <c r="C9" s="17"/>
      <c r="D9" s="74"/>
      <c r="E9" s="16"/>
      <c r="F9" s="23">
        <f>VLOOKUP($H$3,Sheet2!$A$1:$AM$6,38,FALSE)*D9*H9*J9</f>
        <v>0</v>
      </c>
      <c r="G9" s="16"/>
      <c r="H9" s="14">
        <f>VLOOKUP($H$3,Sheet2!$A$1:$R$6,7,FALSE)</f>
        <v>0</v>
      </c>
      <c r="I9" s="16"/>
      <c r="J9" s="31">
        <f>VLOOKUP($H$3,Sheet2!$A$1:$R$6,16,FALSE)</f>
        <v>0</v>
      </c>
      <c r="K9" s="27"/>
      <c r="L9" s="24">
        <f t="shared" si="1"/>
        <v>0</v>
      </c>
      <c r="M9" s="4"/>
      <c r="N9" s="35">
        <f>VLOOKUP($H$3,Sheet2!$A$1:$AP$6,41,FALSE)*D9*H9-L9</f>
        <v>0</v>
      </c>
    </row>
    <row r="10" spans="1:14" ht="38.25" customHeight="1" thickBot="1" x14ac:dyDescent="0.35">
      <c r="A10" s="88"/>
      <c r="B10" s="69" t="s">
        <v>13</v>
      </c>
      <c r="C10" s="3"/>
      <c r="D10" s="28">
        <f>SUM(D4:D9)</f>
        <v>0</v>
      </c>
      <c r="E10" s="16"/>
      <c r="F10" s="76">
        <f>SUM(F4:F9)</f>
        <v>0</v>
      </c>
      <c r="G10" s="25"/>
      <c r="H10" s="60"/>
      <c r="I10" s="25"/>
      <c r="J10" s="32"/>
      <c r="K10" s="27"/>
      <c r="L10" s="29">
        <f>SUM(L4:L9)</f>
        <v>0</v>
      </c>
      <c r="M10" s="4"/>
      <c r="N10" s="36">
        <f>SUM(N4:N9)</f>
        <v>0</v>
      </c>
    </row>
    <row r="13" spans="1:14" s="7" customFormat="1" ht="25.5" customHeight="1" x14ac:dyDescent="0.3"/>
    <row r="14" spans="1:14" s="7" customFormat="1" x14ac:dyDescent="0.3"/>
    <row r="15" spans="1:14" s="7" customFormat="1" x14ac:dyDescent="0.3"/>
    <row r="16" spans="1:14" s="9" customFormat="1" x14ac:dyDescent="0.3"/>
    <row r="17" s="8" customFormat="1" x14ac:dyDescent="0.3"/>
    <row r="18" s="8" customFormat="1" x14ac:dyDescent="0.3"/>
    <row r="19" s="8" customFormat="1" x14ac:dyDescent="0.3"/>
    <row r="20" s="8" customFormat="1" x14ac:dyDescent="0.3"/>
    <row r="21" s="8" customFormat="1" x14ac:dyDescent="0.3"/>
    <row r="22" s="8" customFormat="1" x14ac:dyDescent="0.3"/>
    <row r="23" s="8" customFormat="1" x14ac:dyDescent="0.3"/>
    <row r="24" s="8" customFormat="1" x14ac:dyDescent="0.3"/>
    <row r="25" s="8" customFormat="1" x14ac:dyDescent="0.3"/>
    <row r="26" s="8" customFormat="1" x14ac:dyDescent="0.3"/>
    <row r="27" s="8" customFormat="1" ht="52.5" customHeight="1" x14ac:dyDescent="0.3"/>
  </sheetData>
  <sheetProtection algorithmName="SHA-512" hashValue="kipi+5PQimRdjyzvoUmPqVy9GJ9QACxYFEJ+b2ih/VCygxGwPc777lySLlx5D3UGGKUCHia3yfOphc7Z3jq8zA==" saltValue="582yFp9euwS4/mrwJXRBCA==" spinCount="100000" sheet="1" objects="1" scenarios="1"/>
  <protectedRanges>
    <protectedRange algorithmName="SHA-512" hashValue="eJTERORmRMX8/sNiq9E1GzvQpv+9KQ9kY6wdchIFaR6NwRlrLrNPWWelZyTLmCJhZFrxzeojt1TqnTqBIuXvnQ==" saltValue="nhOSLShhW542LziVgdjQeg==" spinCount="100000" sqref="F31:N1048576 F2:N11" name="Range1"/>
  </protectedRanges>
  <dataValidations xWindow="1630" yWindow="666" count="6">
    <dataValidation allowBlank="1" showInputMessage="1" showErrorMessage="1" promptTitle="Total Salary Request" prompt="This Column will show you the Total Salary requested each year including Tapering." sqref="F4:F9" xr:uid="{00000000-0002-0000-0000-000000000000}"/>
    <dataValidation allowBlank="1" showInputMessage="1" showErrorMessage="1" promptTitle="Salary Tapering" prompt="This Column will explain the Tapering of your requested salary depending on the FTE selected." sqref="J4:J9" xr:uid="{00000000-0002-0000-0000-000001000000}"/>
    <dataValidation allowBlank="1" showInputMessage="1" showErrorMessage="1" promptTitle="UKRI Contributions" prompt="This Column will explain the yearly contribution of funds from UK Research and Innovation." sqref="L4:L9" xr:uid="{00000000-0002-0000-0000-000002000000}"/>
    <dataValidation allowBlank="1" showInputMessage="1" showErrorMessage="1" promptTitle="Host Funds Required" prompt="This column will explain the yearly funds required by your Host Organisation." sqref="N4:N9" xr:uid="{00000000-0002-0000-0000-000003000000}"/>
    <dataValidation allowBlank="1" showInputMessage="1" showErrorMessage="1" promptTitle="Salary (Plus Increment/Rise)" prompt="Please input the Gross Salary costs for each Year (including any allowances and National Insurance Contributions)." sqref="D4:D9" xr:uid="{00000000-0002-0000-0000-000004000000}"/>
    <dataValidation allowBlank="1" showInputMessage="1" showErrorMessage="1" promptTitle="Hours Requested" prompt="Please indicate the FTE requested by using the drop down box provided, see Guidance tab for more details" sqref="H4:H9"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4"/>
  <sheetViews>
    <sheetView workbookViewId="0">
      <selection activeCell="J18" sqref="J18"/>
    </sheetView>
  </sheetViews>
  <sheetFormatPr defaultRowHeight="14" x14ac:dyDescent="0.3"/>
  <cols>
    <col min="1" max="1" width="15.58203125" customWidth="1"/>
    <col min="2" max="2" width="19.25" customWidth="1"/>
    <col min="3" max="3" width="16.33203125" customWidth="1"/>
    <col min="4" max="4" width="12.25" customWidth="1"/>
    <col min="5" max="5" width="14.33203125" customWidth="1"/>
    <col min="6" max="6" width="12" customWidth="1"/>
    <col min="7" max="7" width="11.83203125" customWidth="1"/>
    <col min="8" max="8" width="13.5" customWidth="1"/>
    <col min="9" max="9" width="13.58203125" customWidth="1"/>
    <col min="10" max="10" width="14.5" customWidth="1"/>
    <col min="11" max="11" width="12.58203125" customWidth="1"/>
    <col min="12" max="12" width="17.75" customWidth="1"/>
    <col min="13" max="13" width="17.25" customWidth="1"/>
    <col min="14" max="14" width="25.58203125" customWidth="1"/>
  </cols>
  <sheetData>
    <row r="1" spans="1:15" ht="14.5" thickBot="1" x14ac:dyDescent="0.35"/>
    <row r="2" spans="1:15" ht="20.5" thickBot="1" x14ac:dyDescent="0.35">
      <c r="A2" s="7"/>
      <c r="B2" s="43" t="s">
        <v>14</v>
      </c>
      <c r="C2" s="7"/>
      <c r="D2" s="7"/>
      <c r="E2" s="7"/>
      <c r="F2" s="7"/>
      <c r="G2" s="7"/>
      <c r="H2" s="7"/>
      <c r="I2" s="7"/>
      <c r="J2" s="7"/>
      <c r="K2" s="7"/>
      <c r="L2" s="7"/>
      <c r="M2" s="7"/>
      <c r="N2" s="8" t="s">
        <v>15</v>
      </c>
      <c r="O2" s="7"/>
    </row>
    <row r="3" spans="1:15" ht="14.5" thickBot="1" x14ac:dyDescent="0.35">
      <c r="A3" s="7"/>
      <c r="B3" s="7"/>
      <c r="C3" s="7"/>
      <c r="D3" s="7"/>
      <c r="E3" s="7"/>
      <c r="F3" s="7"/>
      <c r="G3" s="7"/>
      <c r="H3" s="7"/>
      <c r="I3" s="7"/>
      <c r="J3" s="7"/>
      <c r="K3" s="7"/>
      <c r="L3" s="7"/>
      <c r="M3" s="7"/>
      <c r="N3" s="7"/>
      <c r="O3" s="7"/>
    </row>
    <row r="4" spans="1:15" ht="32.25" customHeight="1" thickBot="1" x14ac:dyDescent="0.35">
      <c r="A4" s="46" t="s">
        <v>16</v>
      </c>
      <c r="B4" s="47" t="s">
        <v>17</v>
      </c>
      <c r="C4" s="48"/>
      <c r="D4" s="48"/>
      <c r="E4" s="48"/>
      <c r="F4" s="48"/>
      <c r="G4" s="48"/>
      <c r="H4" s="48"/>
      <c r="I4" s="48"/>
      <c r="J4" s="44"/>
      <c r="K4" s="44"/>
      <c r="L4" s="44"/>
      <c r="M4" s="44"/>
      <c r="N4" s="45"/>
      <c r="O4" s="7"/>
    </row>
    <row r="5" spans="1:15" ht="34.5" customHeight="1" thickBot="1" x14ac:dyDescent="0.35">
      <c r="A5" s="42" t="s">
        <v>18</v>
      </c>
      <c r="B5" s="19" t="s">
        <v>19</v>
      </c>
      <c r="C5" s="20"/>
      <c r="D5" s="20"/>
      <c r="E5" s="20"/>
      <c r="F5" s="20"/>
      <c r="G5" s="20"/>
      <c r="H5" s="20"/>
      <c r="I5" s="20"/>
      <c r="J5" s="20"/>
      <c r="K5" s="20"/>
      <c r="L5" s="20"/>
      <c r="M5" s="20"/>
      <c r="N5" s="21"/>
      <c r="O5" s="9"/>
    </row>
    <row r="6" spans="1:15" ht="38.25" customHeight="1" thickBot="1" x14ac:dyDescent="0.35">
      <c r="A6" s="42" t="s">
        <v>20</v>
      </c>
      <c r="B6" s="19" t="s">
        <v>19</v>
      </c>
      <c r="C6" s="20"/>
      <c r="D6" s="20"/>
      <c r="E6" s="20"/>
      <c r="F6" s="20"/>
      <c r="G6" s="20"/>
      <c r="H6" s="20"/>
      <c r="I6" s="20"/>
      <c r="J6" s="20"/>
      <c r="K6" s="20"/>
      <c r="L6" s="20"/>
      <c r="M6" s="20"/>
      <c r="N6" s="21"/>
      <c r="O6" s="8"/>
    </row>
    <row r="7" spans="1:15" ht="39" customHeight="1" thickBot="1" x14ac:dyDescent="0.35">
      <c r="A7" s="42" t="s">
        <v>21</v>
      </c>
      <c r="B7" s="19" t="s">
        <v>19</v>
      </c>
      <c r="C7" s="20"/>
      <c r="D7" s="20"/>
      <c r="E7" s="20"/>
      <c r="F7" s="20"/>
      <c r="G7" s="20"/>
      <c r="H7" s="20"/>
      <c r="I7" s="20"/>
      <c r="J7" s="20"/>
      <c r="K7" s="20"/>
      <c r="L7" s="20"/>
      <c r="M7" s="20"/>
      <c r="N7" s="21"/>
      <c r="O7" s="8"/>
    </row>
    <row r="8" spans="1:15" ht="37.5" customHeight="1" thickBot="1" x14ac:dyDescent="0.35">
      <c r="A8" s="42" t="s">
        <v>22</v>
      </c>
      <c r="B8" s="19" t="s">
        <v>19</v>
      </c>
      <c r="C8" s="20"/>
      <c r="D8" s="20"/>
      <c r="E8" s="20"/>
      <c r="F8" s="20"/>
      <c r="G8" s="20"/>
      <c r="H8" s="20"/>
      <c r="I8" s="20"/>
      <c r="J8" s="20"/>
      <c r="K8" s="20"/>
      <c r="L8" s="20"/>
      <c r="M8" s="20"/>
      <c r="N8" s="21"/>
      <c r="O8" s="8"/>
    </row>
    <row r="9" spans="1:15" ht="39.75" customHeight="1" thickBot="1" x14ac:dyDescent="0.35">
      <c r="A9" s="42" t="s">
        <v>23</v>
      </c>
      <c r="B9" s="19" t="s">
        <v>19</v>
      </c>
      <c r="C9" s="20"/>
      <c r="D9" s="20"/>
      <c r="E9" s="20"/>
      <c r="F9" s="20"/>
      <c r="G9" s="20"/>
      <c r="H9" s="20"/>
      <c r="I9" s="20"/>
      <c r="J9" s="20"/>
      <c r="K9" s="20"/>
      <c r="L9" s="20"/>
      <c r="M9" s="20"/>
      <c r="N9" s="21"/>
      <c r="O9" s="8"/>
    </row>
    <row r="10" spans="1:15" ht="40.5" customHeight="1" thickBot="1" x14ac:dyDescent="0.35">
      <c r="A10" s="42" t="s">
        <v>24</v>
      </c>
      <c r="B10" s="19" t="s">
        <v>19</v>
      </c>
      <c r="C10" s="20"/>
      <c r="D10" s="20"/>
      <c r="E10" s="20"/>
      <c r="F10" s="20"/>
      <c r="G10" s="20"/>
      <c r="H10" s="20"/>
      <c r="I10" s="20"/>
      <c r="J10" s="20"/>
      <c r="K10" s="20"/>
      <c r="L10" s="20"/>
      <c r="M10" s="20"/>
      <c r="N10" s="21"/>
      <c r="O10" s="8"/>
    </row>
    <row r="11" spans="1:15" ht="14.5" thickBot="1" x14ac:dyDescent="0.35">
      <c r="A11" s="10" t="s">
        <v>25</v>
      </c>
      <c r="B11" s="11" t="s">
        <v>26</v>
      </c>
      <c r="C11" s="22"/>
      <c r="D11" s="22"/>
      <c r="E11" s="22"/>
      <c r="F11" s="22"/>
      <c r="G11" s="22"/>
      <c r="H11" s="22"/>
      <c r="I11" s="22"/>
      <c r="J11" s="22"/>
      <c r="K11" s="22"/>
      <c r="L11" s="22"/>
      <c r="M11" s="22"/>
      <c r="N11" s="12"/>
      <c r="O11" s="8"/>
    </row>
    <row r="12" spans="1:15" ht="50.15" customHeight="1" x14ac:dyDescent="0.3">
      <c r="A12" s="52"/>
      <c r="B12" s="92" t="s">
        <v>27</v>
      </c>
      <c r="C12" s="93"/>
      <c r="D12" s="93"/>
      <c r="E12" s="93"/>
      <c r="F12" s="93"/>
      <c r="G12" s="93"/>
      <c r="H12" s="93"/>
      <c r="I12" s="93"/>
      <c r="J12" s="93"/>
      <c r="K12" s="93"/>
      <c r="L12" s="93"/>
      <c r="M12" s="93"/>
      <c r="N12" s="94"/>
      <c r="O12" s="8"/>
    </row>
    <row r="13" spans="1:15" ht="31.5" customHeight="1" x14ac:dyDescent="0.3">
      <c r="A13" s="52"/>
      <c r="B13" s="49" t="s">
        <v>28</v>
      </c>
      <c r="C13" s="50"/>
      <c r="D13" s="50"/>
      <c r="E13" s="50"/>
      <c r="F13" s="50"/>
      <c r="G13" s="50"/>
      <c r="H13" s="50"/>
      <c r="I13" s="50"/>
      <c r="J13" s="50"/>
      <c r="K13" s="50"/>
      <c r="L13" s="50"/>
      <c r="M13" s="50"/>
      <c r="N13" s="51"/>
      <c r="O13" s="8"/>
    </row>
    <row r="14" spans="1:15" ht="33" customHeight="1" x14ac:dyDescent="0.3">
      <c r="A14" s="53"/>
      <c r="B14" s="57" t="s">
        <v>29</v>
      </c>
      <c r="C14" s="55"/>
      <c r="D14" s="55"/>
      <c r="E14" s="55"/>
      <c r="F14" s="55"/>
      <c r="G14" s="55"/>
      <c r="H14" s="55"/>
      <c r="I14" s="55"/>
      <c r="J14" s="55"/>
      <c r="K14" s="55"/>
      <c r="L14" s="55"/>
      <c r="M14" s="55"/>
      <c r="N14" s="56"/>
      <c r="O14" s="8"/>
    </row>
    <row r="15" spans="1:15" ht="0.75" customHeight="1" x14ac:dyDescent="0.3">
      <c r="A15" s="54"/>
      <c r="B15" s="8"/>
      <c r="C15" s="8"/>
      <c r="D15" s="8"/>
      <c r="E15" s="8"/>
      <c r="F15" s="8"/>
      <c r="G15" s="8"/>
      <c r="H15" s="8"/>
      <c r="I15" s="8"/>
      <c r="J15" s="8"/>
      <c r="K15" s="8"/>
      <c r="L15" s="8"/>
      <c r="M15" s="8"/>
      <c r="N15" s="34"/>
      <c r="O15" s="33"/>
    </row>
    <row r="16" spans="1:15" ht="57" customHeight="1" thickBot="1" x14ac:dyDescent="0.35">
      <c r="A16" s="38"/>
      <c r="B16" s="39"/>
      <c r="C16" s="39"/>
      <c r="D16" s="39"/>
      <c r="E16" s="39"/>
      <c r="F16" s="39"/>
      <c r="G16" s="39"/>
      <c r="H16" s="39"/>
      <c r="I16" s="39"/>
      <c r="J16" s="39"/>
      <c r="K16" s="39"/>
      <c r="L16" s="39"/>
      <c r="M16" s="39"/>
      <c r="N16" s="40"/>
      <c r="O16" s="41"/>
    </row>
    <row r="17" spans="1:29" x14ac:dyDescent="0.3">
      <c r="A17" s="8"/>
      <c r="B17" s="8"/>
      <c r="C17" s="8"/>
      <c r="D17" s="8"/>
      <c r="E17" s="8"/>
      <c r="F17" s="8"/>
      <c r="G17" s="8"/>
      <c r="H17" s="8"/>
      <c r="I17" s="8"/>
      <c r="J17" s="8"/>
      <c r="K17" s="8"/>
      <c r="L17" s="8"/>
      <c r="M17" s="8"/>
      <c r="N17" s="8"/>
    </row>
    <row r="18" spans="1:29" ht="32.5" x14ac:dyDescent="0.65">
      <c r="A18" s="77" t="s">
        <v>30</v>
      </c>
      <c r="B18" s="78" t="s">
        <v>31</v>
      </c>
      <c r="C18" s="80"/>
      <c r="D18" s="80"/>
      <c r="E18" s="80"/>
      <c r="F18" s="80"/>
      <c r="G18" s="80"/>
      <c r="H18" s="80"/>
      <c r="I18" s="80"/>
      <c r="J18" s="80"/>
      <c r="K18" s="80"/>
      <c r="L18" s="80"/>
      <c r="M18" s="80"/>
      <c r="N18" s="80"/>
      <c r="O18" s="80"/>
      <c r="P18" s="80"/>
      <c r="Q18" s="80"/>
      <c r="R18" s="80"/>
      <c r="S18" s="80"/>
      <c r="T18" s="80"/>
      <c r="U18" s="80"/>
      <c r="V18" s="80"/>
      <c r="W18" s="80"/>
      <c r="X18" s="80"/>
      <c r="Y18" s="80"/>
      <c r="Z18" s="79"/>
      <c r="AA18" s="79"/>
      <c r="AB18" s="79"/>
      <c r="AC18" s="9"/>
    </row>
    <row r="19" spans="1:29" x14ac:dyDescent="0.3">
      <c r="A19" s="7"/>
      <c r="B19" s="7"/>
      <c r="C19" s="7"/>
      <c r="D19" s="7"/>
      <c r="E19" s="7"/>
      <c r="F19" s="7"/>
      <c r="G19" s="7"/>
      <c r="H19" s="7"/>
      <c r="I19" s="7"/>
      <c r="J19" s="7"/>
      <c r="K19" s="7"/>
      <c r="L19" s="7"/>
      <c r="M19" s="7"/>
      <c r="N19" s="7"/>
      <c r="O19" s="7"/>
      <c r="P19" s="7"/>
      <c r="Q19" s="7"/>
      <c r="R19" s="7"/>
      <c r="S19" s="7"/>
      <c r="T19" s="7"/>
      <c r="U19" s="7"/>
      <c r="V19" s="7"/>
      <c r="W19" s="7"/>
      <c r="X19" s="7"/>
      <c r="Y19" s="7"/>
      <c r="Z19" s="8"/>
      <c r="AA19" s="8"/>
      <c r="AB19" s="8"/>
      <c r="AC19" s="8"/>
    </row>
    <row r="20" spans="1:29" x14ac:dyDescent="0.3">
      <c r="A20" s="8" t="s">
        <v>32</v>
      </c>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row>
    <row r="21" spans="1:29" x14ac:dyDescent="0.3">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x14ac:dyDescent="0.3">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x14ac:dyDescent="0.3">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x14ac:dyDescent="0.3">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sheetData>
  <sheetProtection algorithmName="SHA-512" hashValue="MZ1eEo7pdBjm4Tg0P3bPzVz9JGG+t4YP4z1LMFQX49jm7V/9pIsqw0RHr69o1G1LTygyia8DCj6MysLnvcfPdQ==" saltValue="hfqjpjL8SFMm8poxw6OWRQ==" spinCount="100000" sheet="1" selectLockedCells="1" selectUnlockedCells="1"/>
  <protectedRanges>
    <protectedRange algorithmName="SHA-512" hashValue="eJTERORmRMX8/sNiq9E1GzvQpv+9KQ9kY6wdchIFaR6NwRlrLrNPWWelZyTLmCJhZFrxzeojt1TqnTqBIuXvnQ==" saltValue="nhOSLShhW542LziVgdjQeg==" spinCount="100000" sqref="F11:N19 F1:N10" name="Range1"/>
  </protectedRanges>
  <mergeCells count="1">
    <mergeCell ref="B12:N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H13" sqref="H13"/>
    </sheetView>
  </sheetViews>
  <sheetFormatPr defaultRowHeight="14" x14ac:dyDescent="0.3"/>
  <cols>
    <col min="39" max="39" width="9" style="73"/>
  </cols>
  <sheetData>
    <row r="1" spans="1:42" ht="14.5" thickBot="1" x14ac:dyDescent="0.35">
      <c r="A1" s="33" t="s">
        <v>6</v>
      </c>
      <c r="B1" s="37">
        <v>1</v>
      </c>
      <c r="C1" s="37">
        <v>1</v>
      </c>
      <c r="D1" s="37">
        <v>1</v>
      </c>
      <c r="E1" s="37"/>
      <c r="J1" s="33" t="s">
        <v>6</v>
      </c>
      <c r="K1" s="37">
        <v>0.5</v>
      </c>
      <c r="L1" s="37">
        <v>0.5</v>
      </c>
      <c r="M1" s="37">
        <v>0.25</v>
      </c>
      <c r="N1" s="37"/>
      <c r="T1" s="18" t="s">
        <v>33</v>
      </c>
      <c r="U1" s="18" t="s">
        <v>34</v>
      </c>
      <c r="V1" s="18" t="s">
        <v>35</v>
      </c>
      <c r="W1" s="18"/>
      <c r="X1" s="18"/>
      <c r="Y1" s="18"/>
      <c r="Z1" s="18"/>
      <c r="AA1" s="18"/>
      <c r="AC1" s="21" t="s">
        <v>10</v>
      </c>
      <c r="AD1" s="21" t="s">
        <v>10</v>
      </c>
      <c r="AE1" s="21" t="s">
        <v>10</v>
      </c>
      <c r="AF1" s="21"/>
      <c r="AG1" s="21"/>
      <c r="AH1" s="21"/>
      <c r="AI1" s="21"/>
      <c r="AJ1" s="73">
        <v>1</v>
      </c>
      <c r="AK1" s="73">
        <v>1</v>
      </c>
      <c r="AL1" s="73">
        <v>1</v>
      </c>
      <c r="AM1" s="73">
        <v>1</v>
      </c>
      <c r="AN1" s="73">
        <v>1</v>
      </c>
      <c r="AO1" s="73">
        <v>1</v>
      </c>
      <c r="AP1" s="73"/>
    </row>
    <row r="2" spans="1:42" ht="14.5" thickBot="1" x14ac:dyDescent="0.35">
      <c r="A2" s="33" t="s">
        <v>36</v>
      </c>
      <c r="B2" s="37">
        <v>0.9</v>
      </c>
      <c r="C2" s="37">
        <v>0.9</v>
      </c>
      <c r="D2" s="37">
        <v>0.9</v>
      </c>
      <c r="E2" s="37">
        <v>0.9</v>
      </c>
      <c r="F2" s="37"/>
      <c r="J2" s="33" t="s">
        <v>36</v>
      </c>
      <c r="K2" s="37">
        <v>0.5</v>
      </c>
      <c r="L2" s="37">
        <v>0.5</v>
      </c>
      <c r="M2" s="37">
        <v>0.30555555555560998</v>
      </c>
      <c r="N2" s="37">
        <v>0.25</v>
      </c>
      <c r="O2" s="37"/>
      <c r="T2" s="18" t="s">
        <v>33</v>
      </c>
      <c r="U2" s="18" t="s">
        <v>34</v>
      </c>
      <c r="V2" s="18" t="s">
        <v>35</v>
      </c>
      <c r="W2" s="18" t="s">
        <v>37</v>
      </c>
      <c r="X2" s="18"/>
      <c r="Y2" s="18"/>
      <c r="Z2" s="18"/>
      <c r="AA2" s="18"/>
      <c r="AC2" s="61" t="s">
        <v>11</v>
      </c>
      <c r="AD2" s="61" t="s">
        <v>11</v>
      </c>
      <c r="AE2" s="61" t="s">
        <v>11</v>
      </c>
      <c r="AF2" s="61" t="s">
        <v>11</v>
      </c>
      <c r="AG2" s="61"/>
      <c r="AH2" s="81"/>
      <c r="AI2" s="81"/>
      <c r="AJ2" s="73">
        <v>0.33333333333333298</v>
      </c>
      <c r="AK2" s="73">
        <v>1</v>
      </c>
      <c r="AL2" s="73">
        <v>1</v>
      </c>
      <c r="AM2" s="73">
        <v>1</v>
      </c>
      <c r="AN2" s="73">
        <v>1</v>
      </c>
      <c r="AO2" s="73">
        <v>1</v>
      </c>
      <c r="AP2" s="73"/>
    </row>
    <row r="3" spans="1:42" ht="14.5" thickBot="1" x14ac:dyDescent="0.35">
      <c r="A3" s="33" t="s">
        <v>38</v>
      </c>
      <c r="B3" s="37">
        <v>0.8</v>
      </c>
      <c r="C3" s="37">
        <v>0.8</v>
      </c>
      <c r="D3" s="37">
        <v>0.8</v>
      </c>
      <c r="E3" s="37">
        <v>0.8</v>
      </c>
      <c r="F3" s="37"/>
      <c r="J3" s="33" t="s">
        <v>38</v>
      </c>
      <c r="K3" s="37">
        <v>0.5</v>
      </c>
      <c r="L3" s="37">
        <v>0.5</v>
      </c>
      <c r="M3" s="37">
        <v>0.375</v>
      </c>
      <c r="N3" s="37">
        <v>0.25</v>
      </c>
      <c r="O3" s="37"/>
      <c r="T3" s="18" t="s">
        <v>33</v>
      </c>
      <c r="U3" s="18" t="s">
        <v>34</v>
      </c>
      <c r="V3" s="18" t="s">
        <v>35</v>
      </c>
      <c r="W3" s="18" t="s">
        <v>37</v>
      </c>
      <c r="X3" s="18"/>
      <c r="Y3" s="18"/>
      <c r="Z3" s="18"/>
      <c r="AA3" s="18"/>
      <c r="AC3" s="61" t="s">
        <v>11</v>
      </c>
      <c r="AD3" s="61" t="s">
        <v>11</v>
      </c>
      <c r="AE3" s="61" t="s">
        <v>11</v>
      </c>
      <c r="AF3" s="61" t="s">
        <v>11</v>
      </c>
      <c r="AG3" s="61"/>
      <c r="AH3" s="61"/>
      <c r="AI3" s="61"/>
      <c r="AJ3" s="73">
        <v>0.75</v>
      </c>
      <c r="AK3" s="73">
        <v>1</v>
      </c>
      <c r="AL3" s="73">
        <v>1</v>
      </c>
      <c r="AM3" s="73">
        <v>1</v>
      </c>
      <c r="AN3" s="73">
        <v>1</v>
      </c>
      <c r="AO3" s="73">
        <v>1</v>
      </c>
      <c r="AP3" s="73"/>
    </row>
    <row r="4" spans="1:42" ht="14.5" thickBot="1" x14ac:dyDescent="0.35">
      <c r="A4" s="33" t="s">
        <v>39</v>
      </c>
      <c r="B4" s="37">
        <v>0.7</v>
      </c>
      <c r="C4" s="37">
        <v>0.7</v>
      </c>
      <c r="D4" s="37">
        <v>0.7</v>
      </c>
      <c r="E4" s="37">
        <v>0.7</v>
      </c>
      <c r="F4" s="37">
        <v>0.7</v>
      </c>
      <c r="G4" s="37"/>
      <c r="H4" s="37"/>
      <c r="J4" s="33" t="s">
        <v>39</v>
      </c>
      <c r="K4" s="37">
        <v>0.5</v>
      </c>
      <c r="L4" s="37">
        <v>0.5</v>
      </c>
      <c r="M4" s="37">
        <v>0.46428571428571402</v>
      </c>
      <c r="N4" s="37">
        <v>0.25</v>
      </c>
      <c r="O4" s="37">
        <v>0.25</v>
      </c>
      <c r="P4" s="37"/>
      <c r="T4" s="18" t="s">
        <v>33</v>
      </c>
      <c r="U4" s="18" t="s">
        <v>34</v>
      </c>
      <c r="V4" s="18" t="s">
        <v>35</v>
      </c>
      <c r="W4" s="18" t="s">
        <v>37</v>
      </c>
      <c r="X4" s="18" t="s">
        <v>40</v>
      </c>
      <c r="Y4" s="18"/>
      <c r="Z4" s="18"/>
      <c r="AA4" s="18"/>
      <c r="AC4" s="61" t="s">
        <v>12</v>
      </c>
      <c r="AD4" s="61" t="s">
        <v>12</v>
      </c>
      <c r="AE4" s="61" t="s">
        <v>12</v>
      </c>
      <c r="AF4" s="61" t="s">
        <v>12</v>
      </c>
      <c r="AG4" s="61" t="s">
        <v>12</v>
      </c>
      <c r="AH4" s="61"/>
      <c r="AI4" s="61"/>
      <c r="AJ4" s="73">
        <v>1</v>
      </c>
      <c r="AK4" s="73">
        <v>0.28571428571428598</v>
      </c>
      <c r="AL4" s="73">
        <v>1</v>
      </c>
      <c r="AM4" s="73">
        <v>1</v>
      </c>
      <c r="AN4" s="73">
        <v>1</v>
      </c>
      <c r="AO4" s="73">
        <v>1</v>
      </c>
      <c r="AP4" s="73"/>
    </row>
    <row r="5" spans="1:42" ht="14.5" thickBot="1" x14ac:dyDescent="0.35">
      <c r="A5" s="33" t="s">
        <v>41</v>
      </c>
      <c r="B5" s="37">
        <v>0.6</v>
      </c>
      <c r="C5" s="37">
        <v>0.6</v>
      </c>
      <c r="D5" s="37">
        <v>0.6</v>
      </c>
      <c r="E5" s="37">
        <v>0.6</v>
      </c>
      <c r="F5" s="37">
        <v>0.6</v>
      </c>
      <c r="G5" s="37"/>
      <c r="H5" s="37"/>
      <c r="J5" s="33" t="s">
        <v>41</v>
      </c>
      <c r="K5" s="37">
        <v>0.5</v>
      </c>
      <c r="L5" s="37">
        <v>0.5</v>
      </c>
      <c r="M5" s="37">
        <v>0.5</v>
      </c>
      <c r="N5" s="37">
        <v>0.33333333333333298</v>
      </c>
      <c r="O5" s="37">
        <v>0.25</v>
      </c>
      <c r="P5" s="37"/>
      <c r="Q5" s="37"/>
      <c r="T5" s="18" t="s">
        <v>33</v>
      </c>
      <c r="U5" s="18" t="s">
        <v>34</v>
      </c>
      <c r="V5" s="18" t="s">
        <v>35</v>
      </c>
      <c r="W5" s="18" t="s">
        <v>37</v>
      </c>
      <c r="X5" s="18" t="s">
        <v>40</v>
      </c>
      <c r="Y5" s="18"/>
      <c r="Z5" s="18"/>
      <c r="AA5" s="18"/>
      <c r="AC5" s="61" t="s">
        <v>12</v>
      </c>
      <c r="AD5" s="61" t="s">
        <v>12</v>
      </c>
      <c r="AE5" s="61" t="s">
        <v>12</v>
      </c>
      <c r="AF5" s="61" t="s">
        <v>12</v>
      </c>
      <c r="AG5" s="61" t="s">
        <v>12</v>
      </c>
      <c r="AH5" s="61"/>
      <c r="AI5" s="61"/>
      <c r="AJ5" s="73">
        <v>1</v>
      </c>
      <c r="AK5" s="73">
        <v>1</v>
      </c>
      <c r="AL5" s="73">
        <v>1</v>
      </c>
      <c r="AM5" s="73">
        <v>1</v>
      </c>
      <c r="AN5" s="73">
        <v>1</v>
      </c>
      <c r="AO5" s="73">
        <v>1</v>
      </c>
      <c r="AP5" s="73"/>
    </row>
    <row r="6" spans="1:42" x14ac:dyDescent="0.3">
      <c r="A6" s="33" t="s">
        <v>42</v>
      </c>
      <c r="B6" s="37">
        <v>0.5</v>
      </c>
      <c r="C6" s="37">
        <v>0.5</v>
      </c>
      <c r="D6" s="37">
        <v>0.5</v>
      </c>
      <c r="E6" s="37">
        <v>0.5</v>
      </c>
      <c r="F6" s="37">
        <v>0.5</v>
      </c>
      <c r="G6" s="37">
        <v>0.5</v>
      </c>
      <c r="H6" s="37"/>
      <c r="I6" s="37"/>
      <c r="J6" s="33" t="s">
        <v>42</v>
      </c>
      <c r="K6" s="37">
        <v>0.5</v>
      </c>
      <c r="L6" s="37">
        <v>0.5</v>
      </c>
      <c r="M6" s="37">
        <v>0.5</v>
      </c>
      <c r="N6" s="37">
        <v>0.5</v>
      </c>
      <c r="O6" s="37">
        <v>0.25</v>
      </c>
      <c r="P6" s="37">
        <v>0.25</v>
      </c>
      <c r="Q6" s="37"/>
      <c r="R6" s="37"/>
      <c r="T6" s="68" t="s">
        <v>33</v>
      </c>
      <c r="U6" s="68" t="s">
        <v>34</v>
      </c>
      <c r="V6" s="68" t="s">
        <v>35</v>
      </c>
      <c r="W6" s="68" t="s">
        <v>37</v>
      </c>
      <c r="X6" s="68" t="s">
        <v>40</v>
      </c>
      <c r="Y6" s="68" t="s">
        <v>43</v>
      </c>
      <c r="Z6" s="68"/>
      <c r="AA6" s="68"/>
      <c r="AC6" s="62" t="s">
        <v>12</v>
      </c>
      <c r="AD6" s="62" t="s">
        <v>12</v>
      </c>
      <c r="AE6" s="62" t="s">
        <v>12</v>
      </c>
      <c r="AF6" s="62" t="s">
        <v>12</v>
      </c>
      <c r="AG6" s="62" t="s">
        <v>12</v>
      </c>
      <c r="AH6" s="62" t="s">
        <v>12</v>
      </c>
      <c r="AI6" s="62"/>
      <c r="AJ6" s="73">
        <v>1</v>
      </c>
      <c r="AK6" s="73">
        <v>1</v>
      </c>
      <c r="AL6" s="73">
        <v>1</v>
      </c>
      <c r="AM6" s="73">
        <v>1</v>
      </c>
      <c r="AN6" s="73">
        <v>1</v>
      </c>
      <c r="AO6" s="73">
        <v>1</v>
      </c>
      <c r="AP6" s="73"/>
    </row>
    <row r="7" spans="1:42" x14ac:dyDescent="0.3">
      <c r="B7" s="37"/>
      <c r="C7" s="37"/>
      <c r="D7" s="37"/>
      <c r="E7" s="37"/>
      <c r="AC7" s="84"/>
      <c r="AD7" s="84"/>
      <c r="AE7" s="84"/>
      <c r="AF7" s="84"/>
      <c r="AG7" s="84"/>
      <c r="AH7" s="84"/>
      <c r="AI7" s="84"/>
      <c r="AJ7" s="85">
        <v>36</v>
      </c>
      <c r="AK7" s="85">
        <v>37</v>
      </c>
      <c r="AL7" s="86">
        <v>38</v>
      </c>
      <c r="AM7" s="85">
        <v>39</v>
      </c>
      <c r="AN7" s="85">
        <v>40</v>
      </c>
      <c r="AO7" s="85">
        <v>41</v>
      </c>
      <c r="AP7" s="86"/>
    </row>
    <row r="8" spans="1:42" x14ac:dyDescent="0.3">
      <c r="B8" s="37"/>
      <c r="D8" s="37"/>
      <c r="F8" s="37"/>
      <c r="H8" s="37"/>
      <c r="J8" s="37"/>
      <c r="N8" s="37"/>
      <c r="AC8" s="84"/>
      <c r="AD8" s="84"/>
      <c r="AE8" s="84"/>
      <c r="AF8" s="84"/>
      <c r="AG8" s="84"/>
      <c r="AH8" s="84"/>
      <c r="AI8" s="84"/>
      <c r="AJ8" s="84"/>
      <c r="AL8" s="84"/>
    </row>
    <row r="9" spans="1:42" x14ac:dyDescent="0.3">
      <c r="B9" s="37"/>
      <c r="D9" s="37"/>
      <c r="F9" s="37"/>
      <c r="H9" s="37"/>
      <c r="J9" s="37"/>
      <c r="N9" s="37"/>
      <c r="AC9" s="84"/>
      <c r="AD9" s="84"/>
      <c r="AE9" s="84"/>
      <c r="AF9" s="84"/>
      <c r="AG9" s="84"/>
      <c r="AH9" s="84"/>
      <c r="AI9" s="84"/>
      <c r="AJ9" s="84"/>
      <c r="AL9" s="84"/>
    </row>
    <row r="10" spans="1:42" x14ac:dyDescent="0.3">
      <c r="B10" s="37"/>
      <c r="D10" s="37"/>
      <c r="F10" s="37"/>
      <c r="H10" s="37"/>
      <c r="J10" s="37"/>
      <c r="AC10" s="87"/>
      <c r="AD10" s="87"/>
      <c r="AE10" s="87"/>
      <c r="AF10" s="87"/>
      <c r="AG10" s="87"/>
      <c r="AH10" s="87"/>
      <c r="AI10" s="87"/>
      <c r="AJ10" s="87"/>
      <c r="AL10" s="87"/>
    </row>
    <row r="11" spans="1:42" x14ac:dyDescent="0.3">
      <c r="B11" s="37"/>
      <c r="D11" s="37"/>
      <c r="H11" s="37"/>
    </row>
    <row r="12" spans="1:42" x14ac:dyDescent="0.3">
      <c r="B12" s="37"/>
      <c r="D12" s="37"/>
    </row>
    <row r="13" spans="1:42" x14ac:dyDescent="0.3">
      <c r="B13" s="37"/>
    </row>
    <row r="16" spans="1:42" x14ac:dyDescent="0.3">
      <c r="AM16" s="73">
        <v>146</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5" ma:contentTypeDescription="Create a new document." ma:contentTypeScope="" ma:versionID="2268acba9188485a8db5ce7089cfd587">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2747edaa476691af5d18ef586092e94b"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K7YCVZYHNZPE-1347255529-104926</_dlc_DocId>
    <_dlc_DocIdUrl xmlns="ac9fc79f-ba7d-419a-9cd9-8a4bd6d27a67">
      <Url>https://ukri.sharepoint.com/sites/og_FutureLeaders/_layouts/15/DocIdRedir.aspx?ID=K7YCVZYHNZPE-1347255529-104926</Url>
      <Description>K7YCVZYHNZPE-1347255529-104926</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Props1.xml><?xml version="1.0" encoding="utf-8"?>
<ds:datastoreItem xmlns:ds="http://schemas.openxmlformats.org/officeDocument/2006/customXml" ds:itemID="{D71784FA-FA90-47F2-9510-57A4C96D8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879A06-18FB-4E99-A0D0-642B3D1FECAC}">
  <ds:schemaRefs>
    <ds:schemaRef ds:uri="http://schemas.microsoft.com/sharepoint/v3/contenttype/forms"/>
  </ds:schemaRefs>
</ds:datastoreItem>
</file>

<file path=customXml/itemProps3.xml><?xml version="1.0" encoding="utf-8"?>
<ds:datastoreItem xmlns:ds="http://schemas.openxmlformats.org/officeDocument/2006/customXml" ds:itemID="{17DAD16D-3F65-431D-9A4D-58071D89AC1E}">
  <ds:schemaRefs>
    <ds:schemaRef ds:uri="http://schemas.microsoft.com/office/2006/metadata/properties"/>
    <ds:schemaRef ds:uri="http://schemas.microsoft.com/office/infopath/2007/PartnerControls"/>
    <ds:schemaRef ds:uri="09dc8893-e3af-4789-b051-4c144fe1cc3d"/>
    <ds:schemaRef ds:uri="ac9fc79f-ba7d-419a-9cd9-8a4bd6d27a67"/>
    <ds:schemaRef ds:uri="2e24dfb7-a69e-40eb-b94f-44b9ca9c25ed"/>
  </ds:schemaRefs>
</ds:datastoreItem>
</file>

<file path=customXml/itemProps4.xml><?xml version="1.0" encoding="utf-8"?>
<ds:datastoreItem xmlns:ds="http://schemas.openxmlformats.org/officeDocument/2006/customXml" ds:itemID="{00AE1010-5BCC-4BB4-8D58-9A3BC79D4465}">
  <ds:schemaRefs>
    <ds:schemaRef ds:uri="http://schemas.microsoft.com/sharepoint/events"/>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UNKNOW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Je-S 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Angela Gurung - UKRI</cp:lastModifiedBy>
  <cp:revision/>
  <dcterms:created xsi:type="dcterms:W3CDTF">2018-03-23T10:20:10Z</dcterms:created>
  <dcterms:modified xsi:type="dcterms:W3CDTF">2024-05-20T15:15:34Z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0x010100A0460E8DEB0C9D4A8F7DCF648632505A</vt:lpwstr>
  </property>
  <property fmtid="{D5CDD505-2E9C-101B-9397-08002B2CF9AE}" pid="8" name="_dlc_DocIdItemGuid">
    <vt:lpwstr>1a18d056-2626-459b-813b-e28a8186cca1</vt:lpwstr>
  </property>
  <property fmtid="{D5CDD505-2E9C-101B-9397-08002B2CF9AE}" pid="9" name="MediaServiceImageTags">
    <vt:lpwstr/>
  </property>
</Properties>
</file>